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700" windowHeight="11535" tabRatio="739" activeTab="0"/>
  </bookViews>
  <sheets>
    <sheet name="Настройки" sheetId="1" r:id="rId1"/>
    <sheet name="2-ОИП (сервитуты)" sheetId="2" r:id="rId2"/>
    <sheet name="2-ОИП (местные бюджеты)" sheetId="3" r:id="rId3"/>
    <sheet name="2-ОИП (забалансовый счет)" sheetId="4" r:id="rId4"/>
    <sheet name="Сообщения" sheetId="5" r:id="rId5"/>
    <sheet name="Лесничества" sheetId="6" state="hidden" r:id="rId6"/>
    <sheet name="Настройки словаря" sheetId="7" state="hidden" r:id="rId7"/>
    <sheet name="Настройка" sheetId="8" state="hidden" r:id="rId8"/>
    <sheet name="Методики" sheetId="9" state="hidden" r:id="rId9"/>
    <sheet name="Методики DOS" sheetId="10" state="hidden" r:id="rId10"/>
    <sheet name="Параметры" sheetId="11" state="hidden" r:id="rId11"/>
  </sheets>
  <definedNames>
    <definedName name="Z_05F24F8A_372C_43FE_99BC_D482846D99F7_.wvu.PrintArea" localSheetId="3" hidden="1">'2-ОИП (забалансовый счет)'!$A$3:$P$20</definedName>
    <definedName name="Z_05F24F8A_372C_43FE_99BC_D482846D99F7_.wvu.PrintArea" localSheetId="2" hidden="1">'2-ОИП (местные бюджеты)'!$A$3:$M$34</definedName>
    <definedName name="Z_05F24F8A_372C_43FE_99BC_D482846D99F7_.wvu.PrintArea" localSheetId="1" hidden="1">'2-ОИП (сервитуты)'!$A$3:$U$43</definedName>
    <definedName name="Z_05F24F8A_372C_43FE_99BC_D482846D99F7_.wvu.PrintArea" localSheetId="0" hidden="1">'Настройки'!$C$5:$G$13</definedName>
    <definedName name="Z_05F24F8A_372C_43FE_99BC_D482846D99F7_.wvu.PrintTitles" localSheetId="3" hidden="1">'2-ОИП (забалансовый счет)'!$A:$A,'2-ОИП (забалансовый счет)'!#REF!</definedName>
    <definedName name="Z_05F24F8A_372C_43FE_99BC_D482846D99F7_.wvu.PrintTitles" localSheetId="2" hidden="1">'2-ОИП (местные бюджеты)'!$A:$A,'2-ОИП (местные бюджеты)'!$15:$15</definedName>
    <definedName name="Z_05F24F8A_372C_43FE_99BC_D482846D99F7_.wvu.PrintTitles" localSheetId="1" hidden="1">'2-ОИП (сервитуты)'!$A:$A,'2-ОИП (сервитуты)'!$15:$18</definedName>
    <definedName name="_xlnm.Print_Titles" localSheetId="2">'2-ОИП (местные бюджеты)'!$A:$A,'2-ОИП (местные бюджеты)'!$15:$15</definedName>
    <definedName name="_xlnm.Print_Titles" localSheetId="1">'2-ОИП (сервитуты)'!$A:$A,'2-ОИП (сервитуты)'!$15:$18</definedName>
    <definedName name="_xlnm.Print_Area" localSheetId="3">'2-ОИП (забалансовый счет)'!$A$3:$K$21</definedName>
    <definedName name="_xlnm.Print_Area" localSheetId="2">'2-ОИП (местные бюджеты)'!$A$3:$J$24</definedName>
    <definedName name="_xlnm.Print_Area" localSheetId="1">'2-ОИП (сервитуты)'!$A$3:$U$32</definedName>
    <definedName name="_xlnm.Print_Area" localSheetId="0">'Настройки'!$A$1:$G$13</definedName>
  </definedNames>
  <calcPr fullCalcOnLoad="1"/>
</workbook>
</file>

<file path=xl/sharedStrings.xml><?xml version="1.0" encoding="utf-8"?>
<sst xmlns="http://schemas.openxmlformats.org/spreadsheetml/2006/main" count="318" uniqueCount="158">
  <si>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</si>
  <si>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</si>
  <si>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</si>
  <si>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</si>
  <si>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</si>
  <si>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</si>
  <si>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</si>
  <si>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</si>
  <si>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</si>
  <si>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</si>
  <si>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</si>
  <si>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</si>
  <si>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</si>
  <si>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</si>
  <si>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</si>
  <si>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11</t>
  </si>
  <si>
    <t>12</t>
  </si>
  <si>
    <t>13</t>
  </si>
  <si>
    <t>14</t>
  </si>
  <si>
    <t>16</t>
  </si>
  <si>
    <t>17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</si>
  <si>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</si>
  <si>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</si>
  <si>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</si>
  <si>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</si>
  <si>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</si>
  <si>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</si>
  <si>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</si>
  <si>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</si>
  <si>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</si>
  <si>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</si>
  <si>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</si>
  <si>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</si>
  <si>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(наименование органа исполнительной власти субъекта Российской Федерации)</t>
  </si>
  <si>
    <t>Код лес-ва</t>
  </si>
  <si>
    <t>Настройки</t>
  </si>
  <si>
    <t>Выберите из выпадающих списков период отчетности:</t>
  </si>
  <si>
    <t>21</t>
  </si>
  <si>
    <t>15</t>
  </si>
  <si>
    <t>22</t>
  </si>
  <si>
    <t>Текст сообщения</t>
  </si>
  <si>
    <t>18</t>
  </si>
  <si>
    <t>месяц (месяцы)</t>
  </si>
  <si>
    <t>год</t>
  </si>
  <si>
    <t>(наименование лесничества)</t>
  </si>
  <si>
    <t>адрес
назв.
УЛ 
(c/r)</t>
  </si>
  <si>
    <r>
      <t xml:space="preserve">Здесь надо поставить символ 
</t>
    </r>
    <r>
      <rPr>
        <sz val="8"/>
        <color indexed="10"/>
        <rFont val="Arial Cyr"/>
        <family val="2"/>
      </rPr>
      <t>*</t>
    </r>
  </si>
  <si>
    <t>19</t>
  </si>
  <si>
    <t>0802116</t>
  </si>
  <si>
    <t>лок.код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</si>
  <si>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</si>
  <si>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Дополнение № 2 к 2-ОИП (сервитуты)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</si>
  <si>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</si>
  <si>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</si>
  <si>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</si>
  <si>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Информация о платежах по соглашениям об установлении сервитута (публичного сервитута)</t>
  </si>
  <si>
    <t>года</t>
  </si>
  <si>
    <t>Наименование доходов</t>
  </si>
  <si>
    <t>Код классификации доходов бюджетов Российской Федерации</t>
  </si>
  <si>
    <t>Код строки</t>
  </si>
  <si>
    <t>Площадь лесных участков, предоставленных  по соглашениям об установлении сервитута (публичного сервитута), 
га</t>
  </si>
  <si>
    <t>Фактически поступило платежей по соглашениям об установлении сервитута (публичного сервитута), 
тыс. руб.</t>
  </si>
  <si>
    <t>Недоимка (задолженность), 
тыс. руб.</t>
  </si>
  <si>
    <t>Количество соглашений об установлении сервитута (публичного сервитута), 
шт.</t>
  </si>
  <si>
    <t>ВСЕГО в бюджеты субъектов Российской Федерации и местные бюджеты</t>
  </si>
  <si>
    <t>в том числе в бюджеты субъектов Российской Федерации</t>
  </si>
  <si>
    <t xml:space="preserve"> в том числе по уровням бюджетов</t>
  </si>
  <si>
    <t>всего</t>
  </si>
  <si>
    <t>в том числе:</t>
  </si>
  <si>
    <t>из всего: задолженность, имеющая признаки безнадежной  к взысканию</t>
  </si>
  <si>
    <t>бюджеты субъектов Российской Федерации</t>
  </si>
  <si>
    <t>местные бюджеты</t>
  </si>
  <si>
    <t>Протокол контроля</t>
  </si>
  <si>
    <t>за прошлые периоды</t>
  </si>
  <si>
    <t>текущего года (нарастающим итогом)</t>
  </si>
  <si>
    <t>Строка</t>
  </si>
  <si>
    <t>Формула контроля</t>
  </si>
  <si>
    <t>А</t>
  </si>
  <si>
    <t>Б</t>
  </si>
  <si>
    <t>В</t>
  </si>
  <si>
    <t>гр.8 = гр. 16 + гр. 17</t>
  </si>
  <si>
    <t>гр. 8 &gt;= гр. 11</t>
  </si>
  <si>
    <t>гр. 12 &gt;= гр. 15</t>
  </si>
  <si>
    <t>Доходы по  соглашениям об установлении сервитута (публичного сервитута), - всего</t>
  </si>
  <si>
    <t>х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</si>
  <si>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</si>
  <si>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000 1 11 05326 04 0000 120</t>
  </si>
  <si>
    <t>плата 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</si>
  <si>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</si>
  <si>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</si>
  <si>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</si>
  <si>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 с внутригородским делением,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</si>
  <si>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000 1 11 05326 11 0000 120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</si>
  <si>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внутригородских районов,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</si>
  <si>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000 1 11 05326 12 0000 120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</si>
  <si>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</si>
  <si>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</si>
  <si>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</si>
  <si>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000 1 11 05430 04 0000 120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</si>
  <si>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</si>
  <si>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000 1 11 05430 05 0000 120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</si>
  <si>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</si>
  <si>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000 1 11 05430 10 0000 120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</si>
  <si>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 с внутригородским делением,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</si>
  <si>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000 1 11 05430 11 0000 120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</si>
  <si>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внутригородских районов,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</si>
  <si>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000 1 11 05430 12 0000 120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</si>
  <si>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</si>
  <si>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000 1 11 05430 13 0000 120</t>
  </si>
  <si>
    <t>0802117</t>
  </si>
  <si>
    <t>Информация о поступлении платежей от денежных взысканий (штрафов), поступающих в счет погашения задолженности, образовавшейся до 1 января 2020 года, подлежащие зачислению в местные бюджеты, по нормативам, действовавшим в 2019 году</t>
  </si>
  <si>
    <t>000 11610123010051140</t>
  </si>
  <si>
    <t>000 11610123010101140</t>
  </si>
  <si>
    <t>000 11610123010111140</t>
  </si>
  <si>
    <t>000 11610123010121140</t>
  </si>
  <si>
    <t>000 11610123010131140</t>
  </si>
  <si>
    <t>0802118</t>
  </si>
  <si>
    <t>Дополнение № 2 к 2-ОИП  
(забалансовый счет)</t>
  </si>
  <si>
    <t>Информация об объеме задолженности в федеральный бюджет, перенесенной в течение года с балансовых счетов на забалансовый счет</t>
  </si>
  <si>
    <t>Код классификации доходов федерального бюджета</t>
  </si>
  <si>
    <t>№п.п</t>
  </si>
  <si>
    <t>ИНН, 
дата рождения физического лица</t>
  </si>
  <si>
    <t>Номер договора</t>
  </si>
  <si>
    <t>Дата договора</t>
  </si>
  <si>
    <t>Статус договора</t>
  </si>
  <si>
    <t xml:space="preserve">Обоснования </t>
  </si>
  <si>
    <t>Г</t>
  </si>
  <si>
    <t>Д</t>
  </si>
  <si>
    <t>Е</t>
  </si>
  <si>
    <t>Ж</t>
  </si>
  <si>
    <t>И</t>
  </si>
  <si>
    <t>ИТОГО</t>
  </si>
  <si>
    <t>Х</t>
  </si>
  <si>
    <r>
      <t>Ver.</t>
    </r>
    <r>
      <rPr>
        <b/>
        <sz val="10"/>
        <color indexed="10"/>
        <rFont val="Arial"/>
        <family val="2"/>
      </rPr>
      <t xml:space="preserve"> 10.8</t>
    </r>
  </si>
  <si>
    <t>2-ОИП (сервитуты)</t>
  </si>
  <si>
    <t>2-ОИП (местные бюджеты)</t>
  </si>
  <si>
    <t>Фактически поступило платежей на отчетную дату, 
тыс. руб.</t>
  </si>
  <si>
    <t>Недоимка (задолженность) на отчетную дату, 
тыс. руб.</t>
  </si>
  <si>
    <t>Наименование лесопользователя (арендатора), ФИО физического лица</t>
  </si>
  <si>
    <t>Сумма задолженности, 
тыс. руб.</t>
  </si>
  <si>
    <t>Дополнение № 2 к 2-ОИП 
(местные бюджеты)</t>
  </si>
  <si>
    <t>23</t>
  </si>
  <si>
    <t>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</si>
  <si>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- всего, в том числе:</t>
  </si>
  <si>
    <t>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</si>
  <si>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</si>
  <si>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доходы бюджетов городских округов с внутригородским делением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</si>
  <si>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доходы бюджетов внутригородских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</si>
  <si>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</si>
  <si>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000 1 11 05430 14 0000 120</t>
  </si>
  <si>
    <t>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</si>
  <si>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/>
  </si>
  <si>
    <t>Причитается платежей с начала года по соглашениям об установлении сервитута (публичного сервитута), 
тыс. руб.</t>
  </si>
  <si>
    <t>Причитается платежей с начала года, 
тыс. руб.</t>
  </si>
  <si>
    <t>12.04.2024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</si>
  <si>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муниципальных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</si>
  <si>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000 11610123010141140</t>
  </si>
  <si>
    <t>000 11610123010041140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</si>
</sst>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#,##0.0_ ;[Red]\-#,##0.0\ "/>
    <numFmt numFmtId="167" formatCode="#,##0_ ;[Red]\-#,##0\ "/>
    <numFmt numFmtId="168" formatCode="#,##0.00_ ;[Red]\-#,##0.00\ "/>
    <numFmt numFmtId="169" formatCode="0.00_ ;[Red]\-0.00\ "/>
    <numFmt numFmtId="170" formatCode="#,##0.0"/>
  </numFmts>
  <fonts count="108">
    <font>
      <sz val="11"/>
      <color theme="1"/>
      <name val="Calibri"/>
      <family val="2"/>
    </font>
    <font>
      <sz val="11"/>
      <color indexed="8"/>
      <name val="Consolas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0"/>
    </font>
    <font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11"/>
      <color indexed="9"/>
      <name val="Consolas"/>
      <family val="2"/>
    </font>
    <font>
      <sz val="11"/>
      <color indexed="62"/>
      <name val="Consolas"/>
      <family val="2"/>
    </font>
    <font>
      <b/>
      <sz val="11"/>
      <color indexed="63"/>
      <name val="Consolas"/>
      <family val="2"/>
    </font>
    <font>
      <b/>
      <sz val="11"/>
      <color indexed="52"/>
      <name val="Consolas"/>
      <family val="2"/>
    </font>
    <font>
      <u val="single"/>
      <sz val="11"/>
      <color indexed="12"/>
      <name val="Calibri"/>
      <family val="2"/>
    </font>
    <font>
      <b/>
      <sz val="15"/>
      <color indexed="56"/>
      <name val="Consolas"/>
      <family val="2"/>
    </font>
    <font>
      <b/>
      <sz val="13"/>
      <color indexed="56"/>
      <name val="Consolas"/>
      <family val="2"/>
    </font>
    <font>
      <b/>
      <sz val="11"/>
      <color indexed="56"/>
      <name val="Consolas"/>
      <family val="2"/>
    </font>
    <font>
      <b/>
      <sz val="11"/>
      <color indexed="8"/>
      <name val="Consolas"/>
      <family val="2"/>
    </font>
    <font>
      <b/>
      <sz val="11"/>
      <color indexed="9"/>
      <name val="Consolas"/>
      <family val="2"/>
    </font>
    <font>
      <sz val="18"/>
      <color indexed="56"/>
      <name val="Cambria"/>
      <family val="2"/>
    </font>
    <font>
      <sz val="11"/>
      <color indexed="60"/>
      <name val="Consolas"/>
      <family val="2"/>
    </font>
    <font>
      <sz val="11"/>
      <color indexed="20"/>
      <name val="Consolas"/>
      <family val="2"/>
    </font>
    <font>
      <i/>
      <sz val="11"/>
      <color indexed="23"/>
      <name val="Consolas"/>
      <family val="2"/>
    </font>
    <font>
      <sz val="11"/>
      <color indexed="52"/>
      <name val="Consolas"/>
      <family val="2"/>
    </font>
    <font>
      <sz val="11"/>
      <color indexed="10"/>
      <name val="Consolas"/>
      <family val="2"/>
    </font>
    <font>
      <sz val="11"/>
      <color indexed="17"/>
      <name val="Consolas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b/>
      <sz val="10"/>
      <color indexed="8"/>
      <name val="Arial Cyr"/>
      <family val="2"/>
    </font>
    <font>
      <sz val="8"/>
      <color indexed="8"/>
      <name val="Calibri"/>
      <family val="2"/>
    </font>
    <font>
      <b/>
      <sz val="11"/>
      <color indexed="18"/>
      <name val="Arial Cyr"/>
      <family val="2"/>
    </font>
    <font>
      <b/>
      <sz val="12"/>
      <color indexed="18"/>
      <name val="Arial Cyr"/>
      <family val="0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Arial Cyr"/>
      <family val="2"/>
    </font>
    <font>
      <sz val="8"/>
      <name val="Segoe UI"/>
      <family val="2"/>
    </font>
    <font>
      <sz val="11"/>
      <color theme="1"/>
      <name val="Consolas"/>
      <family val="2"/>
    </font>
    <font>
      <sz val="11"/>
      <color theme="0"/>
      <name val="Consolas"/>
      <family val="2"/>
    </font>
    <font>
      <sz val="11"/>
      <color rgb="FF3F3F76"/>
      <name val="Consolas"/>
      <family val="2"/>
    </font>
    <font>
      <b/>
      <sz val="11"/>
      <color rgb="FF3F3F3F"/>
      <name val="Consolas"/>
      <family val="2"/>
    </font>
    <font>
      <b/>
      <sz val="11"/>
      <color rgb="FFFA7D00"/>
      <name val="Consolas"/>
      <family val="2"/>
    </font>
    <font>
      <u val="single"/>
      <sz val="11"/>
      <color theme="10"/>
      <name val="Calibri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b/>
      <sz val="11"/>
      <color theme="1"/>
      <name val="Consolas"/>
      <family val="2"/>
    </font>
    <font>
      <b/>
      <sz val="11"/>
      <color theme="0"/>
      <name val="Consolas"/>
      <family val="2"/>
    </font>
    <font>
      <sz val="18"/>
      <color theme="3"/>
      <name val="Cambria"/>
      <family val="2"/>
    </font>
    <font>
      <sz val="11"/>
      <color rgb="FF9C6500"/>
      <name val="Consolas"/>
      <family val="2"/>
    </font>
    <font>
      <sz val="11"/>
      <color rgb="FF9C0006"/>
      <name val="Consolas"/>
      <family val="2"/>
    </font>
    <font>
      <i/>
      <sz val="11"/>
      <color rgb="FF7F7F7F"/>
      <name val="Consolas"/>
      <family val="2"/>
    </font>
    <font>
      <sz val="11"/>
      <color rgb="FFFA7D00"/>
      <name val="Consolas"/>
      <family val="2"/>
    </font>
    <font>
      <sz val="11"/>
      <color rgb="FFFF0000"/>
      <name val="Consolas"/>
      <family val="2"/>
    </font>
    <font>
      <sz val="11"/>
      <color rgb="FF006100"/>
      <name val="Consolas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000099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 Cyr"/>
      <family val="2"/>
    </font>
    <font>
      <sz val="8"/>
      <color theme="1"/>
      <name val="Calibri"/>
      <family val="2"/>
    </font>
    <font>
      <b/>
      <sz val="11"/>
      <color rgb="FF000099"/>
      <name val="Arial Cyr"/>
      <family val="2"/>
    </font>
    <font>
      <b/>
      <sz val="12"/>
      <color rgb="FF000099"/>
      <name val="Arial Cyr"/>
      <family val="0"/>
    </font>
    <font>
      <b/>
      <sz val="10"/>
      <color theme="0"/>
      <name val="Arial"/>
      <family val="2"/>
    </font>
    <font>
      <b/>
      <sz val="14"/>
      <color rgb="FF000099"/>
      <name val="Arial"/>
      <family val="2"/>
    </font>
    <font>
      <b/>
      <sz val="14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49" fontId="10" fillId="0" borderId="0" xfId="63" applyNumberFormat="1" applyFont="1" applyAlignment="1">
      <alignment horizontal="center" vertical="center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>
      <alignment/>
      <protection/>
    </xf>
    <xf numFmtId="49" fontId="12" fillId="0" borderId="0" xfId="63" applyNumberFormat="1" applyFont="1">
      <alignment/>
      <protection/>
    </xf>
    <xf numFmtId="0" fontId="13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4" fillId="0" borderId="0" xfId="63" applyNumberFormat="1" applyFont="1">
      <alignment/>
      <protection/>
    </xf>
    <xf numFmtId="49" fontId="4" fillId="0" borderId="0" xfId="63" applyNumberFormat="1">
      <alignment/>
      <protection/>
    </xf>
    <xf numFmtId="49" fontId="9" fillId="0" borderId="0" xfId="63" applyNumberFormat="1" applyFont="1" applyAlignment="1">
      <alignment horizontal="center"/>
      <protection/>
    </xf>
    <xf numFmtId="0" fontId="4" fillId="0" borderId="0" xfId="63" applyNumberFormat="1">
      <alignment/>
      <protection/>
    </xf>
    <xf numFmtId="0" fontId="9" fillId="0" borderId="0" xfId="63" applyFont="1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4" fillId="0" borderId="0" xfId="64">
      <alignment/>
      <protection/>
    </xf>
    <xf numFmtId="49" fontId="18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10" fillId="0" borderId="0" xfId="63" applyNumberFormat="1" applyFont="1" applyAlignment="1">
      <alignment horizontal="center" vertical="center"/>
      <protection/>
    </xf>
    <xf numFmtId="49" fontId="12" fillId="0" borderId="0" xfId="63" applyNumberFormat="1" applyFont="1">
      <alignment/>
      <protection/>
    </xf>
    <xf numFmtId="49" fontId="12" fillId="0" borderId="0" xfId="63" applyNumberFormat="1" applyFont="1" applyAlignment="1">
      <alignment horizontal="left" vertical="center"/>
      <protection/>
    </xf>
    <xf numFmtId="0" fontId="6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85" fillId="0" borderId="0" xfId="0" applyFont="1" applyAlignment="1">
      <alignment/>
    </xf>
    <xf numFmtId="0" fontId="86" fillId="33" borderId="0" xfId="0" applyFont="1" applyFill="1" applyAlignment="1">
      <alignment/>
    </xf>
    <xf numFmtId="0" fontId="86" fillId="0" borderId="0" xfId="0" applyFont="1" applyAlignment="1">
      <alignment/>
    </xf>
    <xf numFmtId="0" fontId="87" fillId="33" borderId="0" xfId="0" applyFont="1" applyFill="1" applyAlignment="1">
      <alignment/>
    </xf>
    <xf numFmtId="0" fontId="87" fillId="0" borderId="0" xfId="0" applyFont="1" applyAlignment="1">
      <alignment/>
    </xf>
    <xf numFmtId="0" fontId="88" fillId="33" borderId="0" xfId="0" applyFont="1" applyFill="1" applyAlignment="1">
      <alignment/>
    </xf>
    <xf numFmtId="0" fontId="89" fillId="34" borderId="10" xfId="53" applyFont="1" applyFill="1" applyBorder="1" applyAlignment="1" applyProtection="1">
      <alignment horizontal="center"/>
      <protection locked="0"/>
    </xf>
    <xf numFmtId="0" fontId="89" fillId="34" borderId="10" xfId="53" applyNumberFormat="1" applyFont="1" applyFill="1" applyBorder="1" applyAlignment="1" applyProtection="1">
      <alignment horizontal="center" wrapText="1"/>
      <protection locked="0"/>
    </xf>
    <xf numFmtId="0" fontId="88" fillId="0" borderId="0" xfId="0" applyFont="1" applyAlignment="1">
      <alignment/>
    </xf>
    <xf numFmtId="0" fontId="7" fillId="33" borderId="0" xfId="53" applyFont="1" applyFill="1" applyBorder="1" applyAlignment="1">
      <alignment horizontal="center" vertical="top" wrapText="1"/>
      <protection/>
    </xf>
    <xf numFmtId="0" fontId="90" fillId="33" borderId="0" xfId="0" applyFont="1" applyFill="1" applyAlignment="1">
      <alignment/>
    </xf>
    <xf numFmtId="0" fontId="90" fillId="0" borderId="0" xfId="0" applyFont="1" applyAlignment="1">
      <alignment/>
    </xf>
    <xf numFmtId="49" fontId="20" fillId="33" borderId="0" xfId="53" applyNumberFormat="1" applyFont="1" applyFill="1" applyBorder="1" applyAlignment="1">
      <alignment horizontal="center"/>
      <protection/>
    </xf>
    <xf numFmtId="0" fontId="17" fillId="33" borderId="0" xfId="0" applyFont="1" applyFill="1" applyAlignment="1">
      <alignment/>
    </xf>
    <xf numFmtId="49" fontId="16" fillId="33" borderId="11" xfId="53" applyNumberFormat="1" applyFont="1" applyFill="1" applyBorder="1" applyAlignment="1">
      <alignment horizontal="center"/>
      <protection/>
    </xf>
    <xf numFmtId="49" fontId="18" fillId="35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5" fillId="33" borderId="0" xfId="53" applyFont="1" applyFill="1" applyBorder="1" applyAlignment="1">
      <alignment horizontal="right" indent="1"/>
      <protection/>
    </xf>
    <xf numFmtId="0" fontId="9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Alignment="1">
      <alignment wrapText="1"/>
    </xf>
    <xf numFmtId="0" fontId="91" fillId="0" borderId="0" xfId="0" applyFont="1" applyAlignment="1">
      <alignment/>
    </xf>
    <xf numFmtId="0" fontId="92" fillId="35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9" fillId="34" borderId="10" xfId="53" applyFont="1" applyFill="1" applyBorder="1" applyAlignment="1" applyProtection="1">
      <alignment horizontal="center"/>
      <protection/>
    </xf>
    <xf numFmtId="0" fontId="10" fillId="0" borderId="0" xfId="63" applyFont="1" applyAlignment="1">
      <alignment horizontal="center" wrapText="1"/>
      <protection/>
    </xf>
    <xf numFmtId="0" fontId="10" fillId="0" borderId="0" xfId="63" applyFont="1" applyAlignment="1">
      <alignment horizontal="center"/>
      <protection/>
    </xf>
    <xf numFmtId="49" fontId="4" fillId="0" borderId="11" xfId="64" applyNumberFormat="1" applyFont="1" applyBorder="1">
      <alignment/>
      <protection/>
    </xf>
    <xf numFmtId="0" fontId="4" fillId="0" borderId="11" xfId="64" applyBorder="1" applyAlignment="1">
      <alignment wrapText="1"/>
      <protection/>
    </xf>
    <xf numFmtId="0" fontId="4" fillId="0" borderId="11" xfId="64" applyBorder="1">
      <alignment/>
      <protection/>
    </xf>
    <xf numFmtId="0" fontId="4" fillId="35" borderId="11" xfId="64" applyFill="1" applyBorder="1" applyAlignment="1">
      <alignment horizontal="center" vertical="center" wrapText="1"/>
      <protection/>
    </xf>
    <xf numFmtId="49" fontId="24" fillId="36" borderId="0" xfId="55" applyNumberFormat="1" applyFont="1" applyFill="1">
      <alignment/>
      <protection/>
    </xf>
    <xf numFmtId="0" fontId="11" fillId="36" borderId="0" xfId="55" applyFont="1" applyFill="1" applyBorder="1" applyAlignment="1">
      <alignment horizontal="center"/>
      <protection/>
    </xf>
    <xf numFmtId="49" fontId="25" fillId="36" borderId="11" xfId="55" applyNumberFormat="1" applyFont="1" applyFill="1" applyBorder="1" applyAlignment="1">
      <alignment horizontal="center"/>
      <protection/>
    </xf>
    <xf numFmtId="49" fontId="25" fillId="36" borderId="0" xfId="55" applyNumberFormat="1" applyFont="1" applyFill="1" applyBorder="1" applyAlignment="1">
      <alignment horizontal="center"/>
      <protection/>
    </xf>
    <xf numFmtId="0" fontId="24" fillId="33" borderId="0" xfId="55" applyFont="1" applyFill="1" applyAlignment="1">
      <alignment horizontal="center"/>
      <protection/>
    </xf>
    <xf numFmtId="0" fontId="26" fillId="33" borderId="0" xfId="55" applyFont="1" applyFill="1" applyAlignment="1">
      <alignment horizontal="center"/>
      <protection/>
    </xf>
    <xf numFmtId="0" fontId="3" fillId="33" borderId="0" xfId="55" applyFill="1">
      <alignment/>
      <protection/>
    </xf>
    <xf numFmtId="0" fontId="3" fillId="36" borderId="0" xfId="55" applyFill="1" applyAlignment="1">
      <alignment/>
      <protection/>
    </xf>
    <xf numFmtId="0" fontId="3" fillId="0" borderId="0" xfId="55">
      <alignment/>
      <protection/>
    </xf>
    <xf numFmtId="0" fontId="3" fillId="33" borderId="0" xfId="55" applyFont="1" applyFill="1">
      <alignment/>
      <protection/>
    </xf>
    <xf numFmtId="0" fontId="3" fillId="33" borderId="0" xfId="55" applyFill="1" applyAlignment="1">
      <alignment horizontal="center" vertical="top" wrapText="1"/>
      <protection/>
    </xf>
    <xf numFmtId="0" fontId="3" fillId="33" borderId="0" xfId="55" applyFill="1" applyAlignment="1">
      <alignment horizontal="center" vertical="top"/>
      <protection/>
    </xf>
    <xf numFmtId="0" fontId="3" fillId="36" borderId="0" xfId="55" applyFill="1" applyAlignment="1">
      <alignment horizontal="center" vertical="top"/>
      <protection/>
    </xf>
    <xf numFmtId="0" fontId="4" fillId="36" borderId="0" xfId="55" applyFont="1" applyFill="1" applyBorder="1" applyAlignment="1">
      <alignment horizontal="left" vertical="top" wrapText="1"/>
      <protection/>
    </xf>
    <xf numFmtId="0" fontId="3" fillId="36" borderId="0" xfId="55" applyFill="1" applyAlignment="1" applyProtection="1">
      <alignment/>
      <protection/>
    </xf>
    <xf numFmtId="0" fontId="28" fillId="33" borderId="0" xfId="55" applyFont="1" applyFill="1" applyAlignment="1">
      <alignment horizontal="right"/>
      <protection/>
    </xf>
    <xf numFmtId="166" fontId="7" fillId="36" borderId="0" xfId="55" applyNumberFormat="1" applyFont="1" applyFill="1" applyBorder="1" applyAlignment="1" applyProtection="1">
      <alignment horizontal="center" vertical="center"/>
      <protection/>
    </xf>
    <xf numFmtId="166" fontId="7" fillId="36" borderId="0" xfId="55" applyNumberFormat="1" applyFont="1" applyFill="1" applyBorder="1" applyAlignment="1" applyProtection="1">
      <alignment/>
      <protection/>
    </xf>
    <xf numFmtId="0" fontId="29" fillId="33" borderId="0" xfId="55" applyFont="1" applyFill="1" applyBorder="1" applyAlignment="1" applyProtection="1">
      <alignment horizontal="center"/>
      <protection/>
    </xf>
    <xf numFmtId="0" fontId="4" fillId="33" borderId="0" xfId="55" applyFont="1" applyFill="1" applyBorder="1" applyAlignment="1" applyProtection="1">
      <alignment horizontal="center" vertical="top" wrapText="1"/>
      <protection/>
    </xf>
    <xf numFmtId="0" fontId="10" fillId="33" borderId="0" xfId="55" applyFont="1" applyFill="1" applyBorder="1" applyAlignment="1" applyProtection="1">
      <alignment horizontal="center" vertical="top" wrapText="1"/>
      <protection/>
    </xf>
    <xf numFmtId="0" fontId="27" fillId="33" borderId="0" xfId="55" applyNumberFormat="1" applyFont="1" applyFill="1" applyBorder="1" applyAlignment="1" applyProtection="1">
      <alignment horizontal="center" wrapText="1"/>
      <protection/>
    </xf>
    <xf numFmtId="0" fontId="3" fillId="36" borderId="0" xfId="55" applyFill="1">
      <alignment/>
      <protection/>
    </xf>
    <xf numFmtId="0" fontId="30" fillId="33" borderId="0" xfId="55" applyFont="1" applyFill="1" applyAlignment="1">
      <alignment horizontal="center" vertical="center"/>
      <protection/>
    </xf>
    <xf numFmtId="0" fontId="30" fillId="33" borderId="0" xfId="55" applyFont="1" applyFill="1" applyAlignment="1">
      <alignment horizontal="center" vertical="center" wrapText="1"/>
      <protection/>
    </xf>
    <xf numFmtId="0" fontId="3" fillId="33" borderId="0" xfId="55" applyFill="1" applyBorder="1">
      <alignment/>
      <protection/>
    </xf>
    <xf numFmtId="0" fontId="31" fillId="33" borderId="0" xfId="55" applyFont="1" applyFill="1" applyBorder="1" applyAlignment="1">
      <alignment horizontal="right" wrapText="1"/>
      <protection/>
    </xf>
    <xf numFmtId="0" fontId="31" fillId="33" borderId="0" xfId="55" applyFont="1" applyFill="1" applyBorder="1" applyAlignment="1">
      <alignment horizontal="left" wrapText="1"/>
      <protection/>
    </xf>
    <xf numFmtId="0" fontId="8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10" fillId="33" borderId="0" xfId="55" applyFont="1" applyFill="1" applyBorder="1" applyAlignment="1">
      <alignment horizontal="center" vertical="top" wrapText="1"/>
      <protection/>
    </xf>
    <xf numFmtId="49" fontId="31" fillId="33" borderId="0" xfId="55" applyNumberFormat="1" applyFont="1" applyFill="1" applyBorder="1" applyAlignment="1" applyProtection="1">
      <alignment horizontal="right" wrapText="1"/>
      <protection/>
    </xf>
    <xf numFmtId="0" fontId="3" fillId="33" borderId="0" xfId="55" applyFont="1" applyFill="1" applyBorder="1" applyAlignment="1">
      <alignment vertical="center" wrapText="1"/>
      <protection/>
    </xf>
    <xf numFmtId="0" fontId="3" fillId="36" borderId="0" xfId="55" applyFont="1" applyFill="1" applyBorder="1" applyAlignment="1">
      <alignment vertical="center" wrapText="1"/>
      <protection/>
    </xf>
    <xf numFmtId="0" fontId="3" fillId="0" borderId="0" xfId="55" applyFont="1">
      <alignment/>
      <protection/>
    </xf>
    <xf numFmtId="0" fontId="93" fillId="0" borderId="0" xfId="55" applyFont="1">
      <alignment/>
      <protection/>
    </xf>
    <xf numFmtId="0" fontId="94" fillId="0" borderId="11" xfId="55" applyFont="1" applyFill="1" applyBorder="1" applyAlignment="1">
      <alignment horizontal="center" vertical="center" wrapText="1"/>
      <protection/>
    </xf>
    <xf numFmtId="0" fontId="94" fillId="0" borderId="12" xfId="55" applyFont="1" applyFill="1" applyBorder="1" applyAlignment="1">
      <alignment horizontal="center" vertical="center" wrapText="1"/>
      <protection/>
    </xf>
    <xf numFmtId="0" fontId="94" fillId="33" borderId="11" xfId="55" applyFont="1" applyFill="1" applyBorder="1" applyAlignment="1">
      <alignment horizontal="center" vertical="center" wrapText="1"/>
      <protection/>
    </xf>
    <xf numFmtId="0" fontId="94" fillId="0" borderId="11" xfId="55" applyFont="1" applyFill="1" applyBorder="1" applyAlignment="1">
      <alignment horizontal="center"/>
      <protection/>
    </xf>
    <xf numFmtId="0" fontId="6" fillId="34" borderId="11" xfId="55" applyFont="1" applyFill="1" applyBorder="1" applyAlignment="1" applyProtection="1">
      <alignment horizontal="left" vertical="center" wrapText="1"/>
      <protection/>
    </xf>
    <xf numFmtId="49" fontId="95" fillId="34" borderId="11" xfId="55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55" applyFont="1" applyFill="1" applyBorder="1" applyAlignment="1" applyProtection="1">
      <alignment horizontal="left" vertical="center" wrapText="1"/>
      <protection/>
    </xf>
    <xf numFmtId="49" fontId="94" fillId="0" borderId="11" xfId="55" applyNumberFormat="1" applyFont="1" applyFill="1" applyBorder="1" applyAlignment="1" applyProtection="1">
      <alignment horizontal="center" vertical="center" wrapText="1"/>
      <protection/>
    </xf>
    <xf numFmtId="49" fontId="94" fillId="33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>
      <alignment/>
      <protection/>
    </xf>
    <xf numFmtId="168" fontId="96" fillId="0" borderId="11" xfId="0" applyNumberFormat="1" applyFont="1" applyFill="1" applyBorder="1" applyAlignment="1" applyProtection="1">
      <alignment horizontal="center" vertical="center"/>
      <protection/>
    </xf>
    <xf numFmtId="0" fontId="90" fillId="0" borderId="11" xfId="0" applyFont="1" applyBorder="1" applyAlignment="1">
      <alignment vertical="center" wrapText="1"/>
    </xf>
    <xf numFmtId="0" fontId="3" fillId="36" borderId="0" xfId="55" applyFont="1" applyFill="1">
      <alignment/>
      <protection/>
    </xf>
    <xf numFmtId="0" fontId="0" fillId="0" borderId="0" xfId="0" applyAlignment="1">
      <alignment/>
    </xf>
    <xf numFmtId="49" fontId="94" fillId="0" borderId="14" xfId="55" applyNumberFormat="1" applyFont="1" applyFill="1" applyBorder="1" applyAlignment="1">
      <alignment horizontal="center" vertical="center" wrapText="1"/>
      <protection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167" fontId="3" fillId="33" borderId="11" xfId="56" applyNumberFormat="1" applyFont="1" applyFill="1" applyBorder="1" applyAlignment="1" applyProtection="1">
      <alignment horizontal="center" vertical="center"/>
      <protection/>
    </xf>
    <xf numFmtId="49" fontId="3" fillId="33" borderId="11" xfId="56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56" applyNumberFormat="1" applyFill="1" applyBorder="1" applyAlignment="1" applyProtection="1">
      <alignment horizontal="left" vertical="center" wrapText="1"/>
      <protection locked="0"/>
    </xf>
    <xf numFmtId="49" fontId="3" fillId="0" borderId="11" xfId="56" applyNumberFormat="1" applyFont="1" applyFill="1" applyBorder="1" applyAlignment="1" applyProtection="1">
      <alignment horizontal="left" vertical="center" wrapText="1"/>
      <protection locked="0"/>
    </xf>
    <xf numFmtId="166" fontId="3" fillId="0" borderId="11" xfId="56" applyNumberFormat="1" applyFont="1" applyBorder="1" applyAlignment="1" applyProtection="1">
      <alignment horizontal="right" vertical="center"/>
      <protection locked="0"/>
    </xf>
    <xf numFmtId="0" fontId="97" fillId="0" borderId="0" xfId="0" applyFont="1" applyAlignment="1">
      <alignment/>
    </xf>
    <xf numFmtId="0" fontId="6" fillId="35" borderId="11" xfId="55" applyFont="1" applyFill="1" applyBorder="1" applyAlignment="1">
      <alignment horizontal="center" vertical="center" wrapText="1"/>
      <protection/>
    </xf>
    <xf numFmtId="0" fontId="98" fillId="35" borderId="11" xfId="55" applyFont="1" applyFill="1" applyBorder="1" applyAlignment="1">
      <alignment horizontal="center" vertical="center" wrapText="1"/>
      <protection/>
    </xf>
    <xf numFmtId="49" fontId="99" fillId="33" borderId="0" xfId="53" applyNumberFormat="1" applyFont="1" applyFill="1" applyBorder="1" applyAlignment="1">
      <alignment horizontal="center"/>
      <protection/>
    </xf>
    <xf numFmtId="168" fontId="9" fillId="34" borderId="11" xfId="0" applyNumberFormat="1" applyFont="1" applyFill="1" applyBorder="1" applyAlignment="1" applyProtection="1">
      <alignment horizontal="center" vertical="center"/>
      <protection/>
    </xf>
    <xf numFmtId="168" fontId="4" fillId="34" borderId="11" xfId="0" applyNumberFormat="1" applyFont="1" applyFill="1" applyBorder="1" applyAlignment="1" applyProtection="1">
      <alignment horizontal="center" vertical="center"/>
      <protection/>
    </xf>
    <xf numFmtId="167" fontId="100" fillId="0" borderId="0" xfId="55" applyNumberFormat="1" applyFont="1">
      <alignment/>
      <protection/>
    </xf>
    <xf numFmtId="49" fontId="9" fillId="35" borderId="11" xfId="56" applyNumberFormat="1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 wrapText="1"/>
      <protection/>
    </xf>
    <xf numFmtId="49" fontId="9" fillId="35" borderId="14" xfId="56" applyNumberFormat="1" applyFont="1" applyFill="1" applyBorder="1" applyAlignment="1">
      <alignment horizontal="center" vertical="center" wrapText="1"/>
      <protection/>
    </xf>
    <xf numFmtId="49" fontId="101" fillId="35" borderId="11" xfId="56" applyNumberFormat="1" applyFont="1" applyFill="1" applyBorder="1" applyAlignment="1">
      <alignment horizontal="center" vertical="center" wrapText="1"/>
      <protection/>
    </xf>
    <xf numFmtId="49" fontId="101" fillId="35" borderId="14" xfId="56" applyNumberFormat="1" applyFont="1" applyFill="1" applyBorder="1" applyAlignment="1">
      <alignment horizontal="center" vertical="center" wrapText="1"/>
      <protection/>
    </xf>
    <xf numFmtId="0" fontId="9" fillId="35" borderId="11" xfId="56" applyFont="1" applyFill="1" applyBorder="1" applyAlignment="1">
      <alignment horizontal="center" vertical="center" wrapText="1"/>
      <protection/>
    </xf>
    <xf numFmtId="166" fontId="6" fillId="13" borderId="11" xfId="56" applyNumberFormat="1" applyFont="1" applyFill="1" applyBorder="1" applyAlignment="1" applyProtection="1">
      <alignment horizontal="center" vertical="center"/>
      <protection/>
    </xf>
    <xf numFmtId="166" fontId="6" fillId="13" borderId="11" xfId="56" applyNumberFormat="1" applyFont="1" applyFill="1" applyBorder="1" applyAlignment="1" applyProtection="1">
      <alignment horizontal="center"/>
      <protection/>
    </xf>
    <xf numFmtId="166" fontId="6" fillId="34" borderId="11" xfId="56" applyNumberFormat="1" applyFont="1" applyFill="1" applyBorder="1" applyAlignment="1" applyProtection="1">
      <alignment horizontal="center" vertical="center"/>
      <protection/>
    </xf>
    <xf numFmtId="0" fontId="3" fillId="0" borderId="11" xfId="55" applyFill="1" applyBorder="1" applyAlignment="1">
      <alignment horizontal="left" vertical="center" wrapText="1"/>
      <protection/>
    </xf>
    <xf numFmtId="0" fontId="6" fillId="34" borderId="11" xfId="55" applyFont="1" applyFill="1" applyBorder="1" applyAlignment="1">
      <alignment horizontal="left" vertical="center" wrapText="1"/>
      <protection/>
    </xf>
    <xf numFmtId="49" fontId="6" fillId="34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ill="1" applyBorder="1" applyAlignment="1">
      <alignment horizontal="center" vertical="center"/>
      <protection/>
    </xf>
    <xf numFmtId="0" fontId="5" fillId="33" borderId="0" xfId="55" applyFont="1" applyFill="1">
      <alignment/>
      <protection/>
    </xf>
    <xf numFmtId="49" fontId="33" fillId="33" borderId="0" xfId="55" applyNumberFormat="1" applyFont="1" applyFill="1" applyBorder="1" applyAlignment="1" applyProtection="1">
      <alignment horizontal="right" wrapText="1"/>
      <protection/>
    </xf>
    <xf numFmtId="0" fontId="5" fillId="33" borderId="0" xfId="55" applyFont="1" applyFill="1" applyBorder="1" applyAlignment="1">
      <alignment vertical="center" wrapText="1"/>
      <protection/>
    </xf>
    <xf numFmtId="0" fontId="102" fillId="0" borderId="0" xfId="0" applyFont="1" applyAlignment="1">
      <alignment/>
    </xf>
    <xf numFmtId="0" fontId="5" fillId="0" borderId="0" xfId="55" applyFont="1">
      <alignment/>
      <protection/>
    </xf>
    <xf numFmtId="166" fontId="6" fillId="34" borderId="11" xfId="56" applyNumberFormat="1" applyFont="1" applyFill="1" applyBorder="1" applyAlignment="1" applyProtection="1">
      <alignment horizontal="right" vertical="center"/>
      <protection/>
    </xf>
    <xf numFmtId="49" fontId="6" fillId="34" borderId="11" xfId="56" applyNumberFormat="1" applyFont="1" applyFill="1" applyBorder="1" applyAlignment="1" applyProtection="1">
      <alignment horizontal="center" vertical="center"/>
      <protection/>
    </xf>
    <xf numFmtId="166" fontId="6" fillId="13" borderId="11" xfId="56" applyNumberFormat="1" applyFont="1" applyFill="1" applyBorder="1" applyAlignment="1" applyProtection="1">
      <alignment horizontal="right" vertical="center"/>
      <protection/>
    </xf>
    <xf numFmtId="0" fontId="29" fillId="33" borderId="0" xfId="55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03" fillId="0" borderId="10" xfId="55" applyFont="1" applyFill="1" applyBorder="1" applyAlignment="1">
      <alignment horizontal="right" wrapText="1"/>
      <protection/>
    </xf>
    <xf numFmtId="0" fontId="103" fillId="0" borderId="10" xfId="55" applyFont="1" applyFill="1" applyBorder="1" applyAlignment="1">
      <alignment horizontal="center" wrapText="1"/>
      <protection/>
    </xf>
    <xf numFmtId="0" fontId="104" fillId="35" borderId="11" xfId="55" applyNumberFormat="1" applyFont="1" applyFill="1" applyBorder="1" applyAlignment="1" applyProtection="1">
      <alignment horizontal="center" vertical="center" wrapText="1"/>
      <protection/>
    </xf>
    <xf numFmtId="0" fontId="103" fillId="36" borderId="10" xfId="55" applyFont="1" applyFill="1" applyBorder="1" applyAlignment="1">
      <alignment horizontal="left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0" fillId="33" borderId="0" xfId="55" applyFont="1" applyFill="1" applyAlignment="1">
      <alignment wrapText="1"/>
      <protection/>
    </xf>
    <xf numFmtId="4" fontId="95" fillId="34" borderId="11" xfId="55" applyNumberFormat="1" applyFont="1" applyFill="1" applyBorder="1" applyAlignment="1" applyProtection="1">
      <alignment horizontal="right" vertical="center"/>
      <protection/>
    </xf>
    <xf numFmtId="4" fontId="94" fillId="33" borderId="13" xfId="55" applyNumberFormat="1" applyFont="1" applyFill="1" applyBorder="1" applyAlignment="1" applyProtection="1">
      <alignment horizontal="right" vertical="center"/>
      <protection locked="0"/>
    </xf>
    <xf numFmtId="4" fontId="94" fillId="33" borderId="11" xfId="55" applyNumberFormat="1" applyFont="1" applyFill="1" applyBorder="1" applyAlignment="1" applyProtection="1">
      <alignment horizontal="right" vertical="center"/>
      <protection locked="0"/>
    </xf>
    <xf numFmtId="4" fontId="94" fillId="0" borderId="13" xfId="55" applyNumberFormat="1" applyFont="1" applyFill="1" applyBorder="1" applyAlignment="1" applyProtection="1">
      <alignment horizontal="right" vertical="center"/>
      <protection locked="0"/>
    </xf>
    <xf numFmtId="4" fontId="94" fillId="0" borderId="11" xfId="55" applyNumberFormat="1" applyFont="1" applyFill="1" applyBorder="1" applyAlignment="1" applyProtection="1">
      <alignment horizontal="right" vertical="center"/>
      <protection locked="0"/>
    </xf>
    <xf numFmtId="3" fontId="94" fillId="33" borderId="13" xfId="55" applyNumberFormat="1" applyFont="1" applyFill="1" applyBorder="1" applyAlignment="1" applyProtection="1">
      <alignment horizontal="right" vertical="center"/>
      <protection locked="0"/>
    </xf>
    <xf numFmtId="3" fontId="94" fillId="33" borderId="11" xfId="55" applyNumberFormat="1" applyFont="1" applyFill="1" applyBorder="1" applyAlignment="1" applyProtection="1">
      <alignment horizontal="right" vertical="center"/>
      <protection locked="0"/>
    </xf>
    <xf numFmtId="3" fontId="94" fillId="0" borderId="11" xfId="55" applyNumberFormat="1" applyFont="1" applyFill="1" applyBorder="1" applyAlignment="1" applyProtection="1">
      <alignment horizontal="right" vertical="center"/>
      <protection locked="0"/>
    </xf>
    <xf numFmtId="167" fontId="105" fillId="0" borderId="0" xfId="55" applyNumberFormat="1" applyFont="1">
      <alignment/>
      <protection/>
    </xf>
    <xf numFmtId="168" fontId="95" fillId="34" borderId="11" xfId="55" applyNumberFormat="1" applyFont="1" applyFill="1" applyBorder="1" applyAlignment="1" applyProtection="1">
      <alignment horizontal="right" vertical="center"/>
      <protection/>
    </xf>
    <xf numFmtId="168" fontId="94" fillId="33" borderId="13" xfId="55" applyNumberFormat="1" applyFont="1" applyFill="1" applyBorder="1" applyAlignment="1" applyProtection="1">
      <alignment horizontal="right" vertical="center"/>
      <protection locked="0"/>
    </xf>
    <xf numFmtId="168" fontId="94" fillId="0" borderId="11" xfId="55" applyNumberFormat="1" applyFont="1" applyFill="1" applyBorder="1" applyAlignment="1" applyProtection="1">
      <alignment horizontal="right" vertical="center"/>
      <protection locked="0"/>
    </xf>
    <xf numFmtId="168" fontId="94" fillId="0" borderId="13" xfId="55" applyNumberFormat="1" applyFont="1" applyFill="1" applyBorder="1" applyAlignment="1" applyProtection="1">
      <alignment horizontal="right" vertical="center"/>
      <protection locked="0"/>
    </xf>
    <xf numFmtId="0" fontId="88" fillId="36" borderId="0" xfId="0" applyFont="1" applyFill="1" applyAlignment="1">
      <alignment/>
    </xf>
    <xf numFmtId="0" fontId="87" fillId="36" borderId="0" xfId="0" applyFont="1" applyFill="1" applyAlignment="1">
      <alignment/>
    </xf>
    <xf numFmtId="0" fontId="90" fillId="0" borderId="11" xfId="0" applyFont="1" applyFill="1" applyBorder="1" applyAlignment="1">
      <alignment vertical="center" wrapText="1"/>
    </xf>
    <xf numFmtId="49" fontId="94" fillId="0" borderId="14" xfId="55" applyNumberFormat="1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center"/>
    </xf>
    <xf numFmtId="0" fontId="106" fillId="34" borderId="10" xfId="0" applyFont="1" applyFill="1" applyBorder="1" applyAlignment="1">
      <alignment horizontal="center"/>
    </xf>
    <xf numFmtId="0" fontId="7" fillId="33" borderId="0" xfId="54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98" fillId="35" borderId="11" xfId="55" applyFont="1" applyFill="1" applyBorder="1" applyAlignment="1">
      <alignment horizontal="center" vertical="center" wrapText="1"/>
      <protection/>
    </xf>
    <xf numFmtId="0" fontId="89" fillId="33" borderId="10" xfId="55" applyFont="1" applyFill="1" applyBorder="1" applyAlignment="1" applyProtection="1">
      <alignment horizontal="center"/>
      <protection/>
    </xf>
    <xf numFmtId="0" fontId="10" fillId="33" borderId="15" xfId="55" applyFont="1" applyFill="1" applyBorder="1" applyAlignment="1" applyProtection="1">
      <alignment horizontal="center" vertical="top" wrapText="1"/>
      <protection/>
    </xf>
    <xf numFmtId="0" fontId="27" fillId="33" borderId="0" xfId="55" applyNumberFormat="1" applyFont="1" applyFill="1" applyBorder="1" applyAlignment="1" applyProtection="1">
      <alignment horizontal="center" wrapText="1"/>
      <protection/>
    </xf>
    <xf numFmtId="0" fontId="3" fillId="35" borderId="11" xfId="55" applyFont="1" applyFill="1" applyBorder="1" applyAlignment="1">
      <alignment horizontal="left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104" fillId="35" borderId="11" xfId="55" applyNumberFormat="1" applyFont="1" applyFill="1" applyBorder="1" applyAlignment="1" applyProtection="1">
      <alignment horizontal="center" wrapText="1"/>
      <protection/>
    </xf>
    <xf numFmtId="0" fontId="6" fillId="35" borderId="11" xfId="55" applyFont="1" applyFill="1" applyBorder="1" applyAlignment="1">
      <alignment horizontal="left" vertical="center" wrapText="1"/>
      <protection/>
    </xf>
    <xf numFmtId="0" fontId="94" fillId="0" borderId="11" xfId="55" applyFont="1" applyFill="1" applyBorder="1" applyAlignment="1">
      <alignment horizontal="center" vertical="center" wrapText="1"/>
      <protection/>
    </xf>
    <xf numFmtId="0" fontId="94" fillId="0" borderId="14" xfId="55" applyFont="1" applyFill="1" applyBorder="1" applyAlignment="1">
      <alignment horizontal="center" vertical="center" wrapText="1"/>
      <protection/>
    </xf>
    <xf numFmtId="0" fontId="94" fillId="0" borderId="13" xfId="55" applyFont="1" applyFill="1" applyBorder="1" applyAlignment="1">
      <alignment horizontal="center" vertical="center" wrapText="1"/>
      <protection/>
    </xf>
    <xf numFmtId="0" fontId="94" fillId="0" borderId="16" xfId="55" applyFont="1" applyFill="1" applyBorder="1" applyAlignment="1">
      <alignment horizontal="center" vertical="center" wrapText="1"/>
      <protection/>
    </xf>
    <xf numFmtId="0" fontId="94" fillId="0" borderId="12" xfId="55" applyFont="1" applyFill="1" applyBorder="1" applyAlignment="1">
      <alignment horizontal="center" vertical="center" wrapText="1"/>
      <protection/>
    </xf>
    <xf numFmtId="0" fontId="30" fillId="33" borderId="0" xfId="55" applyFont="1" applyFill="1" applyAlignment="1">
      <alignment horizontal="center" vertical="center" wrapText="1"/>
      <protection/>
    </xf>
    <xf numFmtId="0" fontId="107" fillId="0" borderId="16" xfId="0" applyFont="1" applyFill="1" applyBorder="1" applyAlignment="1" applyProtection="1">
      <alignment horizontal="center" vertical="center"/>
      <protection/>
    </xf>
    <xf numFmtId="0" fontId="107" fillId="0" borderId="17" xfId="0" applyFont="1" applyFill="1" applyBorder="1" applyAlignment="1" applyProtection="1">
      <alignment horizontal="center" vertical="center"/>
      <protection/>
    </xf>
    <xf numFmtId="0" fontId="107" fillId="0" borderId="12" xfId="0" applyFont="1" applyFill="1" applyBorder="1" applyAlignment="1" applyProtection="1">
      <alignment horizontal="center" vertical="center"/>
      <protection/>
    </xf>
    <xf numFmtId="0" fontId="10" fillId="33" borderId="0" xfId="55" applyFont="1" applyFill="1" applyBorder="1" applyAlignment="1">
      <alignment horizontal="center" vertical="top" wrapText="1"/>
      <protection/>
    </xf>
    <xf numFmtId="49" fontId="94" fillId="0" borderId="14" xfId="55" applyNumberFormat="1" applyFont="1" applyFill="1" applyBorder="1" applyAlignment="1">
      <alignment horizontal="center" vertical="center" wrapText="1"/>
      <protection/>
    </xf>
    <xf numFmtId="49" fontId="94" fillId="0" borderId="18" xfId="55" applyNumberFormat="1" applyFont="1" applyFill="1" applyBorder="1" applyAlignment="1">
      <alignment horizontal="center" vertical="center" wrapText="1"/>
      <protection/>
    </xf>
    <xf numFmtId="49" fontId="94" fillId="0" borderId="13" xfId="55" applyNumberFormat="1" applyFont="1" applyFill="1" applyBorder="1" applyAlignment="1">
      <alignment horizontal="center" vertical="center" wrapText="1"/>
      <protection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0" fontId="94" fillId="0" borderId="19" xfId="55" applyFont="1" applyFill="1" applyBorder="1" applyAlignment="1">
      <alignment horizontal="center" vertical="center" wrapText="1"/>
      <protection/>
    </xf>
    <xf numFmtId="0" fontId="94" fillId="0" borderId="15" xfId="55" applyFont="1" applyFill="1" applyBorder="1" applyAlignment="1">
      <alignment horizontal="center" vertical="center" wrapText="1"/>
      <protection/>
    </xf>
    <xf numFmtId="0" fontId="94" fillId="0" borderId="20" xfId="55" applyFont="1" applyFill="1" applyBorder="1" applyAlignment="1">
      <alignment horizontal="center" vertical="center" wrapText="1"/>
      <protection/>
    </xf>
    <xf numFmtId="0" fontId="94" fillId="0" borderId="10" xfId="55" applyFont="1" applyFill="1" applyBorder="1" applyAlignment="1">
      <alignment horizontal="center" vertical="center" wrapText="1"/>
      <protection/>
    </xf>
    <xf numFmtId="0" fontId="94" fillId="0" borderId="18" xfId="55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 indent="2"/>
      <protection/>
    </xf>
    <xf numFmtId="0" fontId="6" fillId="35" borderId="16" xfId="55" applyFont="1" applyFill="1" applyBorder="1" applyAlignment="1">
      <alignment horizontal="center" vertical="center" wrapText="1"/>
      <protection/>
    </xf>
    <xf numFmtId="0" fontId="6" fillId="35" borderId="12" xfId="55" applyFont="1" applyFill="1" applyBorder="1" applyAlignment="1">
      <alignment horizontal="center" vertical="center" wrapText="1"/>
      <protection/>
    </xf>
    <xf numFmtId="0" fontId="104" fillId="35" borderId="16" xfId="55" applyNumberFormat="1" applyFont="1" applyFill="1" applyBorder="1" applyAlignment="1" applyProtection="1">
      <alignment horizontal="center" wrapText="1"/>
      <protection/>
    </xf>
    <xf numFmtId="0" fontId="104" fillId="35" borderId="12" xfId="55" applyNumberFormat="1" applyFont="1" applyFill="1" applyBorder="1" applyAlignment="1" applyProtection="1">
      <alignment horizontal="center" wrapText="1"/>
      <protection/>
    </xf>
    <xf numFmtId="0" fontId="3" fillId="35" borderId="16" xfId="55" applyFont="1" applyFill="1" applyBorder="1" applyAlignment="1">
      <alignment horizontal="left" vertical="center" wrapText="1"/>
      <protection/>
    </xf>
    <xf numFmtId="0" fontId="3" fillId="35" borderId="17" xfId="55" applyFont="1" applyFill="1" applyBorder="1" applyAlignment="1">
      <alignment horizontal="left" vertical="center" wrapText="1"/>
      <protection/>
    </xf>
    <xf numFmtId="0" fontId="3" fillId="35" borderId="12" xfId="55" applyFont="1" applyFill="1" applyBorder="1" applyAlignment="1">
      <alignment horizontal="left" vertical="center" wrapText="1"/>
      <protection/>
    </xf>
    <xf numFmtId="0" fontId="6" fillId="35" borderId="16" xfId="55" applyFont="1" applyFill="1" applyBorder="1" applyAlignment="1">
      <alignment horizontal="left" vertical="center" wrapText="1"/>
      <protection/>
    </xf>
    <xf numFmtId="0" fontId="6" fillId="35" borderId="17" xfId="55" applyFont="1" applyFill="1" applyBorder="1" applyAlignment="1">
      <alignment horizontal="left" vertical="center" wrapText="1"/>
      <protection/>
    </xf>
    <xf numFmtId="0" fontId="6" fillId="35" borderId="12" xfId="55" applyFont="1" applyFill="1" applyBorder="1" applyAlignment="1">
      <alignment horizontal="left" vertical="center" wrapText="1"/>
      <protection/>
    </xf>
    <xf numFmtId="49" fontId="94" fillId="0" borderId="11" xfId="55" applyNumberFormat="1" applyFont="1" applyFill="1" applyBorder="1" applyAlignment="1">
      <alignment horizontal="center" vertical="center" wrapText="1"/>
      <protection/>
    </xf>
    <xf numFmtId="0" fontId="94" fillId="33" borderId="11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 applyProtection="1">
      <alignment horizontal="left" vertical="center" wrapText="1"/>
      <protection/>
    </xf>
    <xf numFmtId="0" fontId="4" fillId="35" borderId="11" xfId="64" applyFill="1" applyBorder="1" applyAlignment="1">
      <alignment horizontal="center" vertical="center" wrapText="1"/>
      <protection/>
    </xf>
    <xf numFmtId="0" fontId="10" fillId="0" borderId="0" xfId="63" applyFont="1" applyAlignment="1">
      <alignment horizont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sl100" xfId="71"/>
    <cellStyle name="Тысячи_sl100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1</xdr:row>
      <xdr:rowOff>152400</xdr:rowOff>
    </xdr:from>
    <xdr:to>
      <xdr:col>8</xdr:col>
      <xdr:colOff>9525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14325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76200</xdr:colOff>
      <xdr:row>3</xdr:row>
      <xdr:rowOff>352425</xdr:rowOff>
    </xdr:from>
    <xdr:to>
      <xdr:col>2</xdr:col>
      <xdr:colOff>752475</xdr:colOff>
      <xdr:row>3</xdr:row>
      <xdr:rowOff>933450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1920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114300</xdr:colOff>
      <xdr:row>3</xdr:row>
      <xdr:rowOff>352425</xdr:rowOff>
    </xdr:from>
    <xdr:to>
      <xdr:col>8</xdr:col>
      <xdr:colOff>9525</xdr:colOff>
      <xdr:row>3</xdr:row>
      <xdr:rowOff>933450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1920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7</xdr:row>
      <xdr:rowOff>171450</xdr:rowOff>
    </xdr:from>
    <xdr:to>
      <xdr:col>0</xdr:col>
      <xdr:colOff>2390775</xdr:colOff>
      <xdr:row>10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145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7</xdr:row>
      <xdr:rowOff>171450</xdr:rowOff>
    </xdr:from>
    <xdr:to>
      <xdr:col>0</xdr:col>
      <xdr:colOff>5181600</xdr:colOff>
      <xdr:row>10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7145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"/>
  <dimension ref="A1:L1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1.7109375" style="22" customWidth="1"/>
    <col min="2" max="7" width="14.7109375" style="22" customWidth="1"/>
    <col min="8" max="8" width="11.7109375" style="22" customWidth="1"/>
    <col min="9" max="12" width="9.140625" style="42" customWidth="1"/>
    <col min="13" max="16384" width="9.140625" style="22" customWidth="1"/>
  </cols>
  <sheetData>
    <row r="1" spans="1:12" s="33" customFormat="1" ht="12.75">
      <c r="A1" s="20" t="s">
        <v>133</v>
      </c>
      <c r="B1" s="39"/>
      <c r="C1" s="36" t="s">
        <v>151</v>
      </c>
      <c r="D1" s="36" t="s">
        <v>151</v>
      </c>
      <c r="E1" s="121" t="s">
        <v>154</v>
      </c>
      <c r="F1" s="34"/>
      <c r="G1" s="35"/>
      <c r="H1" s="32"/>
      <c r="I1" s="40"/>
      <c r="J1" s="40"/>
      <c r="K1" s="41"/>
      <c r="L1" s="40"/>
    </row>
    <row r="2" spans="1:11" ht="27.75" customHeight="1">
      <c r="A2" s="21"/>
      <c r="B2" s="21"/>
      <c r="C2" s="21"/>
      <c r="D2" s="21"/>
      <c r="E2" s="21"/>
      <c r="F2" s="21"/>
      <c r="G2" s="21"/>
      <c r="H2" s="21"/>
      <c r="K2" s="43"/>
    </row>
    <row r="3" spans="1:11" ht="27.75" customHeight="1">
      <c r="A3" s="21"/>
      <c r="B3" s="21"/>
      <c r="C3" s="21"/>
      <c r="D3" s="21"/>
      <c r="E3" s="21"/>
      <c r="F3" s="21"/>
      <c r="G3" s="21"/>
      <c r="H3" s="21"/>
      <c r="K3" s="43"/>
    </row>
    <row r="4" spans="1:11" ht="94.5" customHeight="1">
      <c r="A4" s="21"/>
      <c r="B4" s="21"/>
      <c r="C4" s="21"/>
      <c r="D4" s="21"/>
      <c r="E4" s="21"/>
      <c r="F4" s="21"/>
      <c r="G4" s="21"/>
      <c r="H4" s="21"/>
      <c r="K4" s="44"/>
    </row>
    <row r="5" spans="1:12" s="24" customFormat="1" ht="35.25" customHeight="1">
      <c r="A5" s="23"/>
      <c r="B5" s="172"/>
      <c r="C5" s="172"/>
      <c r="D5" s="172"/>
      <c r="E5" s="172"/>
      <c r="F5" s="172"/>
      <c r="G5" s="172"/>
      <c r="H5" s="172"/>
      <c r="I5" s="45"/>
      <c r="J5" s="45"/>
      <c r="K5" s="45"/>
      <c r="L5" s="45"/>
    </row>
    <row r="6" spans="1:12" s="26" customFormat="1" ht="15" customHeight="1">
      <c r="A6" s="25"/>
      <c r="B6" s="173" t="s">
        <v>33</v>
      </c>
      <c r="C6" s="173"/>
      <c r="D6" s="173"/>
      <c r="E6" s="173"/>
      <c r="F6" s="173"/>
      <c r="G6" s="173"/>
      <c r="H6" s="173"/>
      <c r="I6" s="46"/>
      <c r="J6" s="46"/>
      <c r="K6" s="46"/>
      <c r="L6" s="46"/>
    </row>
    <row r="7" spans="1:12" s="24" customFormat="1" ht="15.75" customHeight="1">
      <c r="A7" s="23"/>
      <c r="B7" s="172"/>
      <c r="C7" s="172"/>
      <c r="D7" s="172"/>
      <c r="E7" s="172"/>
      <c r="F7" s="172"/>
      <c r="G7" s="172"/>
      <c r="H7" s="172"/>
      <c r="I7" s="45"/>
      <c r="J7" s="45"/>
      <c r="K7" s="45"/>
      <c r="L7" s="45"/>
    </row>
    <row r="8" spans="1:12" s="26" customFormat="1" ht="15" customHeight="1">
      <c r="A8" s="25"/>
      <c r="B8" s="174" t="s">
        <v>44</v>
      </c>
      <c r="C8" s="174"/>
      <c r="D8" s="174"/>
      <c r="E8" s="174"/>
      <c r="F8" s="174"/>
      <c r="G8" s="174"/>
      <c r="H8" s="174"/>
      <c r="I8" s="46"/>
      <c r="J8" s="46"/>
      <c r="K8" s="46"/>
      <c r="L8" s="46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15.75" customHeight="1">
      <c r="A10" s="21"/>
      <c r="B10" s="171" t="s">
        <v>36</v>
      </c>
      <c r="C10" s="171"/>
      <c r="D10" s="171"/>
      <c r="E10" s="171"/>
      <c r="F10" s="171"/>
      <c r="G10" s="171"/>
      <c r="H10" s="171"/>
    </row>
    <row r="11" spans="1:8" ht="14.25">
      <c r="A11" s="21"/>
      <c r="B11" s="21"/>
      <c r="C11" s="21"/>
      <c r="D11" s="21"/>
      <c r="E11" s="21"/>
      <c r="F11" s="21"/>
      <c r="G11" s="21"/>
      <c r="H11" s="21"/>
    </row>
    <row r="12" spans="1:12" s="30" customFormat="1" ht="15.75">
      <c r="A12" s="27"/>
      <c r="B12" s="51"/>
      <c r="C12" s="167"/>
      <c r="D12" s="52">
        <f>IF(E12="","",IF(E12="январь","за ","за январь -"))</f>
      </c>
      <c r="E12" s="28"/>
      <c r="F12" s="29"/>
      <c r="G12" s="27"/>
      <c r="H12" s="27"/>
      <c r="I12" s="47"/>
      <c r="J12" s="47"/>
      <c r="K12" s="47"/>
      <c r="L12" s="47"/>
    </row>
    <row r="13" spans="1:12" s="26" customFormat="1" ht="12">
      <c r="A13" s="25"/>
      <c r="B13" s="25"/>
      <c r="C13" s="168"/>
      <c r="D13" s="25"/>
      <c r="E13" s="31" t="s">
        <v>42</v>
      </c>
      <c r="F13" s="31" t="s">
        <v>43</v>
      </c>
      <c r="G13" s="25"/>
      <c r="H13" s="25"/>
      <c r="I13" s="46"/>
      <c r="J13" s="46"/>
      <c r="K13" s="46"/>
      <c r="L13" s="46"/>
    </row>
  </sheetData>
  <sheetProtection password="C911" sheet="1" objects="1" scenarios="1" formatRows="0" autoFilter="0"/>
  <mergeCells count="5">
    <mergeCell ref="B10:H10"/>
    <mergeCell ref="B5:H5"/>
    <mergeCell ref="B6:H6"/>
    <mergeCell ref="B7:H7"/>
    <mergeCell ref="B8:H8"/>
  </mergeCells>
  <dataValidations count="2">
    <dataValidation errorStyle="information" type="list" allowBlank="1" showInputMessage="1" showErrorMessage="1" prompt="выберите год" errorTitle="ОШИБКА!" error="Воспользуйтесь выпадающим списком" sqref="F12">
      <formula1>"2023,2024,2025"</formula1>
    </dataValidation>
    <dataValidation type="list" allowBlank="1" showInputMessage="1" showErrorMessage="1" prompt="выберите месяц" errorTitle="ОШИБКА!" error="Воспользуйтесь выпадающим списком" sqref="E12">
      <formula1>"март,июнь,сентябрь,декабрь"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5" sqref="A5"/>
      <selection pane="bottomLeft" activeCell="A5" sqref="A5"/>
    </sheetView>
  </sheetViews>
  <sheetFormatPr defaultColWidth="9.140625" defaultRowHeight="15"/>
  <cols>
    <col min="1" max="1" width="27.140625" style="8" bestFit="1" customWidth="1"/>
    <col min="2" max="2" width="26.140625" style="8" bestFit="1" customWidth="1"/>
    <col min="3" max="16384" width="9.140625" style="8" customWidth="1"/>
  </cols>
  <sheetData>
    <row r="2" spans="1:2" ht="12.75">
      <c r="A2" s="9"/>
      <c r="B2" s="9"/>
    </row>
  </sheetData>
  <sheetProtection password="C911" sheet="1" objects="1" scenarios="1" formatRows="0" autoFilter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0.421875" style="11" bestFit="1" customWidth="1"/>
    <col min="2" max="2" width="9.140625" style="12" customWidth="1"/>
    <col min="3" max="3" width="9.140625" style="13" customWidth="1"/>
    <col min="4" max="8" width="18.28125" style="13" customWidth="1"/>
    <col min="9" max="12" width="20.421875" style="13" customWidth="1"/>
    <col min="13" max="16384" width="9.140625" style="13" customWidth="1"/>
  </cols>
  <sheetData>
    <row r="1" spans="1:2" ht="25.5">
      <c r="A1" s="11" t="s">
        <v>31</v>
      </c>
      <c r="B1" s="12">
        <v>10</v>
      </c>
    </row>
    <row r="2" spans="1:2" ht="25.5">
      <c r="A2" s="11" t="s">
        <v>32</v>
      </c>
      <c r="B2" s="12">
        <v>3</v>
      </c>
    </row>
  </sheetData>
  <sheetProtection password="C911" sheet="1" objects="1" scenarios="1" formatRows="0" autoFilter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3"/>
  <dimension ref="A1:BE36"/>
  <sheetViews>
    <sheetView showZeros="0" zoomScale="70" zoomScaleNormal="70" zoomScaleSheetLayoutView="40" zoomScalePageLayoutView="0" workbookViewId="0" topLeftCell="A1">
      <selection activeCell="D21" sqref="D21"/>
    </sheetView>
  </sheetViews>
  <sheetFormatPr defaultColWidth="9.140625" defaultRowHeight="15"/>
  <cols>
    <col min="1" max="1" width="39.7109375" style="93" customWidth="1"/>
    <col min="2" max="2" width="17.8515625" style="67" customWidth="1"/>
    <col min="3" max="3" width="7.8515625" style="67" customWidth="1"/>
    <col min="4" max="4" width="18.8515625" style="67" customWidth="1"/>
    <col min="5" max="5" width="12.00390625" style="67" customWidth="1"/>
    <col min="6" max="6" width="13.421875" style="67" customWidth="1"/>
    <col min="7" max="7" width="11.57421875" style="67" customWidth="1"/>
    <col min="8" max="8" width="16.421875" style="67" customWidth="1"/>
    <col min="9" max="9" width="13.7109375" style="67" customWidth="1"/>
    <col min="10" max="10" width="15.421875" style="67" customWidth="1"/>
    <col min="11" max="11" width="12.00390625" style="67" customWidth="1"/>
    <col min="12" max="12" width="13.28125" style="67" customWidth="1"/>
    <col min="13" max="20" width="15.421875" style="67" customWidth="1"/>
    <col min="21" max="21" width="14.421875" style="67" customWidth="1"/>
    <col min="22" max="22" width="9.140625" style="67" customWidth="1"/>
    <col min="23" max="23" width="9.421875" style="67" customWidth="1"/>
    <col min="24" max="24" width="22.28125" style="67" customWidth="1"/>
    <col min="25" max="25" width="15.7109375" style="67" customWidth="1"/>
    <col min="26" max="26" width="18.140625" style="67" customWidth="1"/>
    <col min="27" max="28" width="5.28125" style="67" customWidth="1"/>
    <col min="29" max="29" width="5.00390625" style="67" customWidth="1"/>
    <col min="30" max="30" width="20.140625" style="67" customWidth="1"/>
    <col min="31" max="55" width="10.57421875" style="67" customWidth="1"/>
    <col min="56" max="16384" width="9.140625" style="67" customWidth="1"/>
  </cols>
  <sheetData>
    <row r="1" spans="1:21" ht="12.75">
      <c r="A1" s="59" t="s">
        <v>48</v>
      </c>
      <c r="B1" s="60" t="s">
        <v>49</v>
      </c>
      <c r="C1" s="61">
        <f>Настройки!C1</f>
      </c>
      <c r="D1" s="61">
        <f>Настройки!D1</f>
      </c>
      <c r="E1" s="62"/>
      <c r="F1" s="63"/>
      <c r="G1" s="63"/>
      <c r="H1" s="63"/>
      <c r="I1" s="63"/>
      <c r="J1" s="63"/>
      <c r="K1" s="63"/>
      <c r="L1" s="64"/>
      <c r="M1" s="64"/>
      <c r="N1" s="65"/>
      <c r="O1" s="65"/>
      <c r="P1" s="65"/>
      <c r="Q1" s="65"/>
      <c r="R1" s="66"/>
      <c r="S1" s="66"/>
      <c r="T1" s="66"/>
      <c r="U1" s="66"/>
    </row>
    <row r="2" spans="1:21" ht="7.5" customHeight="1">
      <c r="A2" s="68"/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66"/>
      <c r="T2" s="66"/>
      <c r="U2" s="66"/>
    </row>
    <row r="3" spans="1:21" ht="26.25" customHeight="1">
      <c r="A3" s="68"/>
      <c r="B3" s="65"/>
      <c r="C3" s="65"/>
      <c r="D3" s="179" t="s">
        <v>50</v>
      </c>
      <c r="E3" s="179"/>
      <c r="F3" s="179"/>
      <c r="G3" s="179"/>
      <c r="H3" s="179"/>
      <c r="I3" s="179"/>
      <c r="J3" s="179"/>
      <c r="K3" s="179"/>
      <c r="L3" s="179"/>
      <c r="M3" s="180" t="s">
        <v>51</v>
      </c>
      <c r="N3" s="180"/>
      <c r="O3" s="65"/>
      <c r="P3" s="65"/>
      <c r="Q3" s="65"/>
      <c r="R3" s="72"/>
      <c r="S3" s="72"/>
      <c r="T3" s="72"/>
      <c r="U3" s="72"/>
    </row>
    <row r="4" spans="1:21" ht="15.75">
      <c r="A4" s="68"/>
      <c r="B4" s="65"/>
      <c r="C4" s="65"/>
      <c r="D4" s="179" t="s">
        <v>52</v>
      </c>
      <c r="E4" s="179"/>
      <c r="F4" s="179"/>
      <c r="G4" s="179"/>
      <c r="H4" s="179"/>
      <c r="I4" s="179"/>
      <c r="J4" s="179"/>
      <c r="K4" s="179"/>
      <c r="L4" s="179"/>
      <c r="M4" s="181" t="s">
        <v>53</v>
      </c>
      <c r="N4" s="181"/>
      <c r="O4" s="65"/>
      <c r="P4" s="65"/>
      <c r="Q4" s="65"/>
      <c r="R4" s="72"/>
      <c r="S4" s="72"/>
      <c r="T4" s="72"/>
      <c r="U4" s="72"/>
    </row>
    <row r="5" spans="1:21" ht="40.5" customHeight="1">
      <c r="A5" s="68"/>
      <c r="B5" s="65"/>
      <c r="C5" s="65"/>
      <c r="D5" s="182" t="s">
        <v>54</v>
      </c>
      <c r="E5" s="182"/>
      <c r="F5" s="182"/>
      <c r="G5" s="182"/>
      <c r="H5" s="182"/>
      <c r="I5" s="182"/>
      <c r="J5" s="182"/>
      <c r="K5" s="182"/>
      <c r="L5" s="182"/>
      <c r="M5" s="175"/>
      <c r="N5" s="175"/>
      <c r="O5" s="65"/>
      <c r="P5" s="65"/>
      <c r="Q5" s="65"/>
      <c r="R5" s="73"/>
      <c r="S5" s="73"/>
      <c r="T5" s="73"/>
      <c r="U5" s="73"/>
    </row>
    <row r="6" spans="1:21" ht="6.75" customHeight="1">
      <c r="A6" s="68"/>
      <c r="B6" s="74"/>
      <c r="C6" s="74"/>
      <c r="D6" s="74"/>
      <c r="E6" s="74"/>
      <c r="F6" s="64"/>
      <c r="G6" s="64"/>
      <c r="H6" s="64"/>
      <c r="I6" s="64"/>
      <c r="J6" s="64"/>
      <c r="K6" s="64"/>
      <c r="L6" s="64"/>
      <c r="M6" s="64"/>
      <c r="N6" s="65"/>
      <c r="O6" s="65"/>
      <c r="P6" s="65"/>
      <c r="Q6" s="65"/>
      <c r="R6" s="75"/>
      <c r="S6" s="76"/>
      <c r="T6" s="76"/>
      <c r="U6" s="76"/>
    </row>
    <row r="7" spans="1:21" ht="15.75">
      <c r="A7" s="68"/>
      <c r="B7" s="65"/>
      <c r="C7" s="77"/>
      <c r="D7" s="176">
        <f>IF(Настройки!B5&lt;&gt;"",Настройки!B5,"")</f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77"/>
      <c r="P7" s="77"/>
      <c r="Q7" s="77"/>
      <c r="R7" s="66"/>
      <c r="S7" s="66"/>
      <c r="T7" s="66"/>
      <c r="U7" s="66"/>
    </row>
    <row r="8" spans="1:21" ht="12.75">
      <c r="A8" s="68"/>
      <c r="B8" s="65"/>
      <c r="C8" s="78"/>
      <c r="D8" s="177" t="s">
        <v>33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79"/>
      <c r="P8" s="78"/>
      <c r="Q8" s="78"/>
      <c r="R8" s="66"/>
      <c r="S8" s="66"/>
      <c r="T8" s="66"/>
      <c r="U8" s="66"/>
    </row>
    <row r="9" spans="1:21" ht="15.75">
      <c r="A9" s="68"/>
      <c r="B9" s="65"/>
      <c r="C9" s="65"/>
      <c r="D9" s="176">
        <f>IF(Настройки!B7&lt;&gt;"",Настройки!B7,"")</f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80"/>
      <c r="P9" s="178"/>
      <c r="Q9" s="178"/>
      <c r="R9" s="66"/>
      <c r="S9" s="66"/>
      <c r="T9" s="66"/>
      <c r="U9" s="66"/>
    </row>
    <row r="10" spans="1:21" ht="12.75">
      <c r="A10" s="68"/>
      <c r="B10" s="65"/>
      <c r="C10" s="65"/>
      <c r="D10" s="177" t="s">
        <v>44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79"/>
      <c r="P10" s="178"/>
      <c r="Q10" s="178"/>
      <c r="R10" s="81"/>
      <c r="S10" s="81"/>
      <c r="T10" s="81"/>
      <c r="U10" s="81"/>
    </row>
    <row r="11" spans="1:36" ht="15.75">
      <c r="A11" s="68"/>
      <c r="B11" s="82"/>
      <c r="C11" s="65"/>
      <c r="D11" s="188" t="s">
        <v>55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83"/>
      <c r="P11" s="82"/>
      <c r="Q11" s="82"/>
      <c r="R11" s="81"/>
      <c r="S11" s="81"/>
      <c r="T11" s="81"/>
      <c r="U11" s="8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21" ht="15" customHeight="1">
      <c r="A12" s="68"/>
      <c r="B12" s="65"/>
      <c r="C12" s="84"/>
      <c r="D12" s="65"/>
      <c r="E12" s="65"/>
      <c r="F12" s="65"/>
      <c r="G12" s="85"/>
      <c r="H12" s="148">
        <f>IF(Настройки!D12&lt;&gt;"",Настройки!D12,"")</f>
      </c>
      <c r="I12" s="151">
        <f>IF(Настройки!E12&lt;&gt;"",Настройки!E12,"")</f>
      </c>
      <c r="J12" s="149">
        <f>IF(Настройки!F12&lt;&gt;"",Настройки!F12,"")</f>
      </c>
      <c r="K12" s="86" t="s">
        <v>56</v>
      </c>
      <c r="L12" s="65"/>
      <c r="M12" s="65"/>
      <c r="N12" s="87"/>
      <c r="O12" s="87"/>
      <c r="P12" s="87"/>
      <c r="Q12" s="87"/>
      <c r="R12" s="81"/>
      <c r="S12" s="81"/>
      <c r="T12" s="81"/>
      <c r="U12" s="81"/>
    </row>
    <row r="13" spans="1:21" ht="14.25" customHeight="1">
      <c r="A13" s="68"/>
      <c r="B13" s="65"/>
      <c r="C13" s="88"/>
      <c r="D13" s="65"/>
      <c r="E13" s="65"/>
      <c r="F13" s="65"/>
      <c r="G13" s="88"/>
      <c r="H13" s="192" t="s">
        <v>42</v>
      </c>
      <c r="I13" s="192"/>
      <c r="J13" s="89" t="s">
        <v>43</v>
      </c>
      <c r="K13" s="65"/>
      <c r="L13" s="65"/>
      <c r="M13" s="65"/>
      <c r="N13" s="65"/>
      <c r="O13" s="65"/>
      <c r="P13" s="65"/>
      <c r="Q13" s="65"/>
      <c r="R13" s="81"/>
      <c r="S13" s="81"/>
      <c r="T13" s="81"/>
      <c r="U13" s="81"/>
    </row>
    <row r="14" spans="1:21" ht="7.5" customHeight="1">
      <c r="A14" s="68"/>
      <c r="B14" s="90"/>
      <c r="C14" s="90"/>
      <c r="D14" s="90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92"/>
      <c r="T14" s="92"/>
      <c r="U14" s="81"/>
    </row>
    <row r="15" spans="1:26" s="93" customFormat="1" ht="24.75" customHeight="1">
      <c r="A15" s="193" t="s">
        <v>57</v>
      </c>
      <c r="B15" s="193" t="s">
        <v>58</v>
      </c>
      <c r="C15" s="196" t="s">
        <v>59</v>
      </c>
      <c r="D15" s="193" t="s">
        <v>60</v>
      </c>
      <c r="E15" s="183" t="s">
        <v>152</v>
      </c>
      <c r="F15" s="183"/>
      <c r="G15" s="183"/>
      <c r="H15" s="199" t="s">
        <v>61</v>
      </c>
      <c r="I15" s="200"/>
      <c r="J15" s="200"/>
      <c r="K15" s="183" t="s">
        <v>62</v>
      </c>
      <c r="L15" s="183"/>
      <c r="M15" s="183"/>
      <c r="N15" s="183"/>
      <c r="O15" s="183"/>
      <c r="P15" s="183"/>
      <c r="Q15" s="183"/>
      <c r="R15" s="183"/>
      <c r="S15" s="183"/>
      <c r="T15" s="183"/>
      <c r="U15" s="184" t="s">
        <v>63</v>
      </c>
      <c r="W15" s="189" t="str">
        <f>"Ошибок в отчете: "&amp;Z16</f>
        <v>Ошибок в отчете: 0</v>
      </c>
      <c r="X15" s="190"/>
      <c r="Y15" s="190"/>
      <c r="Z15" s="191"/>
    </row>
    <row r="16" spans="1:57" s="93" customFormat="1" ht="26.25" customHeight="1">
      <c r="A16" s="194"/>
      <c r="B16" s="194"/>
      <c r="C16" s="197"/>
      <c r="D16" s="194"/>
      <c r="E16" s="183"/>
      <c r="F16" s="183"/>
      <c r="G16" s="183"/>
      <c r="H16" s="201"/>
      <c r="I16" s="202"/>
      <c r="J16" s="202"/>
      <c r="K16" s="183" t="s">
        <v>64</v>
      </c>
      <c r="L16" s="183"/>
      <c r="M16" s="183"/>
      <c r="N16" s="183"/>
      <c r="O16" s="183" t="s">
        <v>65</v>
      </c>
      <c r="P16" s="183"/>
      <c r="Q16" s="183"/>
      <c r="R16" s="183"/>
      <c r="S16" s="183" t="s">
        <v>66</v>
      </c>
      <c r="T16" s="183"/>
      <c r="U16" s="203"/>
      <c r="X16" s="124"/>
      <c r="Y16" s="124"/>
      <c r="Z16" s="162">
        <f>COUNTIF(X20:Z33,"&lt;&gt;0")-COUNTIF(X20:Z33,"x")-COUNTIF(X20:Z33,"х")</f>
        <v>0</v>
      </c>
      <c r="AA16" s="94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93" customFormat="1" ht="27.75" customHeight="1">
      <c r="A17" s="194"/>
      <c r="B17" s="194"/>
      <c r="C17" s="197"/>
      <c r="D17" s="194"/>
      <c r="E17" s="183" t="s">
        <v>67</v>
      </c>
      <c r="F17" s="183" t="s">
        <v>68</v>
      </c>
      <c r="G17" s="183"/>
      <c r="H17" s="184" t="s">
        <v>67</v>
      </c>
      <c r="I17" s="186" t="s">
        <v>68</v>
      </c>
      <c r="J17" s="187"/>
      <c r="K17" s="183" t="s">
        <v>67</v>
      </c>
      <c r="L17" s="183" t="s">
        <v>68</v>
      </c>
      <c r="M17" s="183"/>
      <c r="N17" s="183" t="s">
        <v>69</v>
      </c>
      <c r="O17" s="183" t="s">
        <v>67</v>
      </c>
      <c r="P17" s="183" t="s">
        <v>68</v>
      </c>
      <c r="Q17" s="183"/>
      <c r="R17" s="183" t="s">
        <v>69</v>
      </c>
      <c r="S17" s="183" t="s">
        <v>70</v>
      </c>
      <c r="T17" s="183" t="s">
        <v>71</v>
      </c>
      <c r="U17" s="203"/>
      <c r="W17" s="204" t="s">
        <v>72</v>
      </c>
      <c r="X17" s="205"/>
      <c r="Y17" s="205"/>
      <c r="Z17" s="206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93" customFormat="1" ht="138.75" customHeight="1">
      <c r="A18" s="195"/>
      <c r="B18" s="195"/>
      <c r="C18" s="198"/>
      <c r="D18" s="195"/>
      <c r="E18" s="183"/>
      <c r="F18" s="95" t="s">
        <v>70</v>
      </c>
      <c r="G18" s="95" t="s">
        <v>71</v>
      </c>
      <c r="H18" s="185"/>
      <c r="I18" s="96" t="s">
        <v>70</v>
      </c>
      <c r="J18" s="95" t="s">
        <v>71</v>
      </c>
      <c r="K18" s="183"/>
      <c r="L18" s="95" t="s">
        <v>73</v>
      </c>
      <c r="M18" s="95" t="s">
        <v>74</v>
      </c>
      <c r="N18" s="183"/>
      <c r="O18" s="183"/>
      <c r="P18" s="95" t="s">
        <v>73</v>
      </c>
      <c r="Q18" s="95" t="s">
        <v>74</v>
      </c>
      <c r="R18" s="183"/>
      <c r="S18" s="183"/>
      <c r="T18" s="183"/>
      <c r="U18" s="185"/>
      <c r="W18" s="207" t="s">
        <v>75</v>
      </c>
      <c r="X18" s="207" t="s">
        <v>76</v>
      </c>
      <c r="Y18" s="207"/>
      <c r="Z18" s="207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93" customFormat="1" ht="12.75" customHeight="1">
      <c r="A19" s="97" t="s">
        <v>77</v>
      </c>
      <c r="B19" s="97" t="s">
        <v>78</v>
      </c>
      <c r="C19" s="97" t="s">
        <v>79</v>
      </c>
      <c r="D19" s="95">
        <v>1</v>
      </c>
      <c r="E19" s="98">
        <v>2</v>
      </c>
      <c r="F19" s="98">
        <v>3</v>
      </c>
      <c r="G19" s="98">
        <v>4</v>
      </c>
      <c r="H19" s="98">
        <v>5</v>
      </c>
      <c r="I19" s="95">
        <v>6</v>
      </c>
      <c r="J19" s="98">
        <v>7</v>
      </c>
      <c r="K19" s="98">
        <v>8</v>
      </c>
      <c r="L19" s="98">
        <v>9</v>
      </c>
      <c r="M19" s="98">
        <v>10</v>
      </c>
      <c r="N19" s="95">
        <v>11</v>
      </c>
      <c r="O19" s="98">
        <v>12</v>
      </c>
      <c r="P19" s="98">
        <v>13</v>
      </c>
      <c r="Q19" s="98">
        <v>14</v>
      </c>
      <c r="R19" s="98">
        <v>15</v>
      </c>
      <c r="S19" s="95">
        <v>16</v>
      </c>
      <c r="T19" s="98">
        <v>17</v>
      </c>
      <c r="U19" s="98">
        <v>18</v>
      </c>
      <c r="W19" s="207"/>
      <c r="X19" s="152" t="s">
        <v>80</v>
      </c>
      <c r="Y19" s="152" t="s">
        <v>81</v>
      </c>
      <c r="Z19" s="152" t="s">
        <v>82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93" customFormat="1" ht="38.25">
      <c r="A20" s="99" t="s">
        <v>83</v>
      </c>
      <c r="B20" s="100" t="s">
        <v>84</v>
      </c>
      <c r="C20" s="100" t="s">
        <v>13</v>
      </c>
      <c r="D20" s="154">
        <f>SUM(D21:D33)</f>
        <v>0</v>
      </c>
      <c r="E20" s="154">
        <f>SUM(E21:E33)</f>
        <v>0</v>
      </c>
      <c r="F20" s="154">
        <f aca="true" t="shared" si="0" ref="F20:U20">SUM(F21:F33)</f>
        <v>0</v>
      </c>
      <c r="G20" s="154">
        <f t="shared" si="0"/>
        <v>0</v>
      </c>
      <c r="H20" s="154">
        <f t="shared" si="0"/>
        <v>0</v>
      </c>
      <c r="I20" s="154">
        <f t="shared" si="0"/>
        <v>0</v>
      </c>
      <c r="J20" s="154">
        <f t="shared" si="0"/>
        <v>0</v>
      </c>
      <c r="K20" s="154">
        <f t="shared" si="0"/>
        <v>0</v>
      </c>
      <c r="L20" s="154">
        <f t="shared" si="0"/>
        <v>0</v>
      </c>
      <c r="M20" s="154">
        <f t="shared" si="0"/>
        <v>0</v>
      </c>
      <c r="N20" s="154">
        <f t="shared" si="0"/>
        <v>0</v>
      </c>
      <c r="O20" s="154">
        <f t="shared" si="0"/>
        <v>0</v>
      </c>
      <c r="P20" s="154">
        <f t="shared" si="0"/>
        <v>0</v>
      </c>
      <c r="Q20" s="154">
        <f t="shared" si="0"/>
        <v>0</v>
      </c>
      <c r="R20" s="154">
        <f t="shared" si="0"/>
        <v>0</v>
      </c>
      <c r="S20" s="154">
        <f t="shared" si="0"/>
        <v>0</v>
      </c>
      <c r="T20" s="154">
        <f t="shared" si="0"/>
        <v>0</v>
      </c>
      <c r="U20" s="154">
        <f t="shared" si="0"/>
        <v>0</v>
      </c>
      <c r="W20" s="101" t="str">
        <f aca="true" t="shared" si="1" ref="W20:W32">C20</f>
        <v>10</v>
      </c>
      <c r="X20" s="122">
        <f>IF(S20+T20=K20,0,K20-(S20+T20))</f>
        <v>0</v>
      </c>
      <c r="Y20" s="123">
        <f>IF(N20&gt;K20,K20-N20,0)</f>
        <v>0</v>
      </c>
      <c r="Z20" s="123">
        <f>IF(R20&gt;O20,O20-R20,0)</f>
        <v>0</v>
      </c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106" customFormat="1" ht="208.5" customHeight="1">
      <c r="A21" s="103" t="s">
        <v>85</v>
      </c>
      <c r="B21" s="104" t="s">
        <v>86</v>
      </c>
      <c r="C21" s="105" t="s">
        <v>15</v>
      </c>
      <c r="D21" s="155"/>
      <c r="E21" s="154">
        <f aca="true" t="shared" si="2" ref="E20:E33">F21+G21</f>
        <v>0</v>
      </c>
      <c r="F21" s="155"/>
      <c r="G21" s="155"/>
      <c r="H21" s="154">
        <f aca="true" t="shared" si="3" ref="H20:H33">I21+J21</f>
        <v>0</v>
      </c>
      <c r="I21" s="155"/>
      <c r="J21" s="155"/>
      <c r="K21" s="154">
        <f aca="true" t="shared" si="4" ref="K20:K33">L21+M21</f>
        <v>0</v>
      </c>
      <c r="L21" s="155"/>
      <c r="M21" s="155"/>
      <c r="N21" s="155"/>
      <c r="O21" s="154">
        <f aca="true" t="shared" si="5" ref="O20:O33">P21+Q21</f>
        <v>0</v>
      </c>
      <c r="P21" s="155"/>
      <c r="Q21" s="155"/>
      <c r="R21" s="155"/>
      <c r="S21" s="155"/>
      <c r="T21" s="155"/>
      <c r="U21" s="159"/>
      <c r="W21" s="101" t="str">
        <f t="shared" si="1"/>
        <v>11</v>
      </c>
      <c r="X21" s="107">
        <f>IF(S21+T21=K21,0,K21-(S21+T21))</f>
        <v>0</v>
      </c>
      <c r="Y21" s="102">
        <f aca="true" t="shared" si="6" ref="Y21:Y32">IF(N21&gt;K21,K21-N21,0)</f>
        <v>0</v>
      </c>
      <c r="Z21" s="102">
        <f aca="true" t="shared" si="7" ref="Z21:Z32">IF(R21&gt;O21,O21-R21,0)</f>
        <v>0</v>
      </c>
      <c r="AD21"/>
      <c r="AE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106" customFormat="1" ht="209.25" customHeight="1">
      <c r="A22" s="103" t="s">
        <v>87</v>
      </c>
      <c r="B22" s="104" t="s">
        <v>88</v>
      </c>
      <c r="C22" s="105" t="s">
        <v>16</v>
      </c>
      <c r="D22" s="155"/>
      <c r="E22" s="154">
        <f t="shared" si="2"/>
        <v>0</v>
      </c>
      <c r="F22" s="156"/>
      <c r="G22" s="156"/>
      <c r="H22" s="154">
        <f t="shared" si="3"/>
        <v>0</v>
      </c>
      <c r="I22" s="156"/>
      <c r="J22" s="156"/>
      <c r="K22" s="154">
        <f t="shared" si="4"/>
        <v>0</v>
      </c>
      <c r="L22" s="156"/>
      <c r="M22" s="156"/>
      <c r="N22" s="156"/>
      <c r="O22" s="154">
        <f t="shared" si="5"/>
        <v>0</v>
      </c>
      <c r="P22" s="156"/>
      <c r="Q22" s="156"/>
      <c r="R22" s="156"/>
      <c r="S22" s="156"/>
      <c r="T22" s="156"/>
      <c r="U22" s="160"/>
      <c r="W22" s="101" t="str">
        <f t="shared" si="1"/>
        <v>12</v>
      </c>
      <c r="X22" s="107">
        <f aca="true" t="shared" si="8" ref="X22:X32">IF(S22+T22=K22,0,K22-(S22+T22))</f>
        <v>0</v>
      </c>
      <c r="Y22" s="102">
        <f t="shared" si="6"/>
        <v>0</v>
      </c>
      <c r="Z22" s="102">
        <f t="shared" si="7"/>
        <v>0</v>
      </c>
      <c r="AD22"/>
      <c r="AE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26" s="106" customFormat="1" ht="204.75" customHeight="1">
      <c r="A23" s="108" t="s">
        <v>89</v>
      </c>
      <c r="B23" s="104" t="s">
        <v>90</v>
      </c>
      <c r="C23" s="105" t="s">
        <v>17</v>
      </c>
      <c r="D23" s="157"/>
      <c r="E23" s="154">
        <f t="shared" si="2"/>
        <v>0</v>
      </c>
      <c r="F23" s="156"/>
      <c r="G23" s="156"/>
      <c r="H23" s="154">
        <f t="shared" si="3"/>
        <v>0</v>
      </c>
      <c r="I23" s="155"/>
      <c r="J23" s="155"/>
      <c r="K23" s="154">
        <f t="shared" si="4"/>
        <v>0</v>
      </c>
      <c r="L23" s="155"/>
      <c r="M23" s="155"/>
      <c r="N23" s="155"/>
      <c r="O23" s="154">
        <f t="shared" si="5"/>
        <v>0</v>
      </c>
      <c r="P23" s="155"/>
      <c r="Q23" s="155"/>
      <c r="R23" s="155"/>
      <c r="S23" s="155"/>
      <c r="T23" s="155"/>
      <c r="U23" s="159"/>
      <c r="W23" s="101" t="str">
        <f t="shared" si="1"/>
        <v>13</v>
      </c>
      <c r="X23" s="107">
        <f t="shared" si="8"/>
        <v>0</v>
      </c>
      <c r="Y23" s="102">
        <f t="shared" si="6"/>
        <v>0</v>
      </c>
      <c r="Z23" s="102">
        <f t="shared" si="7"/>
        <v>0</v>
      </c>
    </row>
    <row r="24" spans="1:26" s="106" customFormat="1" ht="219.75" customHeight="1">
      <c r="A24" s="108" t="s">
        <v>91</v>
      </c>
      <c r="B24" s="104" t="s">
        <v>92</v>
      </c>
      <c r="C24" s="105" t="s">
        <v>18</v>
      </c>
      <c r="D24" s="155"/>
      <c r="E24" s="154">
        <f t="shared" si="2"/>
        <v>0</v>
      </c>
      <c r="F24" s="156"/>
      <c r="G24" s="156"/>
      <c r="H24" s="154">
        <f t="shared" si="3"/>
        <v>0</v>
      </c>
      <c r="I24" s="155"/>
      <c r="J24" s="155"/>
      <c r="K24" s="154">
        <f t="shared" si="4"/>
        <v>0</v>
      </c>
      <c r="L24" s="155"/>
      <c r="M24" s="155"/>
      <c r="N24" s="155"/>
      <c r="O24" s="154">
        <f t="shared" si="5"/>
        <v>0</v>
      </c>
      <c r="P24" s="155"/>
      <c r="Q24" s="155"/>
      <c r="R24" s="155"/>
      <c r="S24" s="155"/>
      <c r="T24" s="155"/>
      <c r="U24" s="159"/>
      <c r="W24" s="101" t="str">
        <f t="shared" si="1"/>
        <v>14</v>
      </c>
      <c r="X24" s="107">
        <f t="shared" si="8"/>
        <v>0</v>
      </c>
      <c r="Y24" s="102">
        <f t="shared" si="6"/>
        <v>0</v>
      </c>
      <c r="Z24" s="102">
        <f t="shared" si="7"/>
        <v>0</v>
      </c>
    </row>
    <row r="25" spans="1:26" s="106" customFormat="1" ht="208.5" customHeight="1">
      <c r="A25" s="108" t="s">
        <v>93</v>
      </c>
      <c r="B25" s="104" t="s">
        <v>94</v>
      </c>
      <c r="C25" s="105" t="s">
        <v>38</v>
      </c>
      <c r="D25" s="155"/>
      <c r="E25" s="154">
        <f t="shared" si="2"/>
        <v>0</v>
      </c>
      <c r="F25" s="156"/>
      <c r="G25" s="156"/>
      <c r="H25" s="154">
        <f t="shared" si="3"/>
        <v>0</v>
      </c>
      <c r="I25" s="156"/>
      <c r="J25" s="156"/>
      <c r="K25" s="154">
        <f t="shared" si="4"/>
        <v>0</v>
      </c>
      <c r="L25" s="156"/>
      <c r="M25" s="156"/>
      <c r="N25" s="156"/>
      <c r="O25" s="154">
        <f t="shared" si="5"/>
        <v>0</v>
      </c>
      <c r="P25" s="156"/>
      <c r="Q25" s="156"/>
      <c r="R25" s="156"/>
      <c r="S25" s="156"/>
      <c r="T25" s="156"/>
      <c r="U25" s="160"/>
      <c r="W25" s="101" t="str">
        <f t="shared" si="1"/>
        <v>15</v>
      </c>
      <c r="X25" s="107">
        <f t="shared" si="8"/>
        <v>0</v>
      </c>
      <c r="Y25" s="102">
        <f t="shared" si="6"/>
        <v>0</v>
      </c>
      <c r="Z25" s="102">
        <f t="shared" si="7"/>
        <v>0</v>
      </c>
    </row>
    <row r="26" spans="1:26" s="106" customFormat="1" ht="212.25" customHeight="1">
      <c r="A26" s="108" t="s">
        <v>95</v>
      </c>
      <c r="B26" s="104" t="s">
        <v>96</v>
      </c>
      <c r="C26" s="105" t="s">
        <v>19</v>
      </c>
      <c r="D26" s="155"/>
      <c r="E26" s="154">
        <f t="shared" si="2"/>
        <v>0</v>
      </c>
      <c r="F26" s="156"/>
      <c r="G26" s="156"/>
      <c r="H26" s="154">
        <f t="shared" si="3"/>
        <v>0</v>
      </c>
      <c r="I26" s="156"/>
      <c r="J26" s="156"/>
      <c r="K26" s="154">
        <f t="shared" si="4"/>
        <v>0</v>
      </c>
      <c r="L26" s="156"/>
      <c r="M26" s="156"/>
      <c r="N26" s="156"/>
      <c r="O26" s="154">
        <f t="shared" si="5"/>
        <v>0</v>
      </c>
      <c r="P26" s="156"/>
      <c r="Q26" s="156"/>
      <c r="R26" s="156"/>
      <c r="S26" s="156"/>
      <c r="T26" s="156"/>
      <c r="U26" s="160"/>
      <c r="W26" s="101" t="str">
        <f t="shared" si="1"/>
        <v>16</v>
      </c>
      <c r="X26" s="107">
        <f t="shared" si="8"/>
        <v>0</v>
      </c>
      <c r="Y26" s="102">
        <f t="shared" si="6"/>
        <v>0</v>
      </c>
      <c r="Z26" s="102">
        <f t="shared" si="7"/>
        <v>0</v>
      </c>
    </row>
    <row r="27" spans="1:26" s="106" customFormat="1" ht="279.75" customHeight="1">
      <c r="A27" s="108" t="s">
        <v>97</v>
      </c>
      <c r="B27" s="104" t="s">
        <v>98</v>
      </c>
      <c r="C27" s="105" t="s">
        <v>20</v>
      </c>
      <c r="D27" s="157"/>
      <c r="E27" s="154">
        <f t="shared" si="2"/>
        <v>0</v>
      </c>
      <c r="F27" s="158"/>
      <c r="G27" s="158"/>
      <c r="H27" s="154">
        <f t="shared" si="3"/>
        <v>0</v>
      </c>
      <c r="I27" s="158"/>
      <c r="J27" s="158"/>
      <c r="K27" s="154">
        <f t="shared" si="4"/>
        <v>0</v>
      </c>
      <c r="L27" s="158"/>
      <c r="M27" s="158"/>
      <c r="N27" s="158"/>
      <c r="O27" s="154">
        <f t="shared" si="5"/>
        <v>0</v>
      </c>
      <c r="P27" s="158"/>
      <c r="Q27" s="158"/>
      <c r="R27" s="158"/>
      <c r="S27" s="158"/>
      <c r="T27" s="158"/>
      <c r="U27" s="161"/>
      <c r="W27" s="101" t="str">
        <f t="shared" si="1"/>
        <v>17</v>
      </c>
      <c r="X27" s="107">
        <f t="shared" si="8"/>
        <v>0</v>
      </c>
      <c r="Y27" s="102">
        <f t="shared" si="6"/>
        <v>0</v>
      </c>
      <c r="Z27" s="102">
        <f t="shared" si="7"/>
        <v>0</v>
      </c>
    </row>
    <row r="28" spans="1:26" s="106" customFormat="1" ht="283.5" customHeight="1">
      <c r="A28" s="108" t="s">
        <v>99</v>
      </c>
      <c r="B28" s="104" t="s">
        <v>100</v>
      </c>
      <c r="C28" s="105" t="s">
        <v>41</v>
      </c>
      <c r="D28" s="157"/>
      <c r="E28" s="154">
        <f t="shared" si="2"/>
        <v>0</v>
      </c>
      <c r="F28" s="158"/>
      <c r="G28" s="158"/>
      <c r="H28" s="154">
        <f t="shared" si="3"/>
        <v>0</v>
      </c>
      <c r="I28" s="158"/>
      <c r="J28" s="158"/>
      <c r="K28" s="154">
        <f t="shared" si="4"/>
        <v>0</v>
      </c>
      <c r="L28" s="158"/>
      <c r="M28" s="158"/>
      <c r="N28" s="158"/>
      <c r="O28" s="154">
        <f t="shared" si="5"/>
        <v>0</v>
      </c>
      <c r="P28" s="158"/>
      <c r="Q28" s="158"/>
      <c r="R28" s="158"/>
      <c r="S28" s="158"/>
      <c r="T28" s="158"/>
      <c r="U28" s="161"/>
      <c r="W28" s="101" t="str">
        <f t="shared" si="1"/>
        <v>18</v>
      </c>
      <c r="X28" s="107">
        <f t="shared" si="8"/>
        <v>0</v>
      </c>
      <c r="Y28" s="102">
        <f t="shared" si="6"/>
        <v>0</v>
      </c>
      <c r="Z28" s="102">
        <f t="shared" si="7"/>
        <v>0</v>
      </c>
    </row>
    <row r="29" spans="1:26" s="106" customFormat="1" ht="285.75" customHeight="1">
      <c r="A29" s="108" t="s">
        <v>101</v>
      </c>
      <c r="B29" s="104" t="s">
        <v>102</v>
      </c>
      <c r="C29" s="105" t="s">
        <v>47</v>
      </c>
      <c r="D29" s="158"/>
      <c r="E29" s="154">
        <f t="shared" si="2"/>
        <v>0</v>
      </c>
      <c r="F29" s="158"/>
      <c r="G29" s="158"/>
      <c r="H29" s="154">
        <f t="shared" si="3"/>
        <v>0</v>
      </c>
      <c r="I29" s="157"/>
      <c r="J29" s="157"/>
      <c r="K29" s="154">
        <f t="shared" si="4"/>
        <v>0</v>
      </c>
      <c r="L29" s="157"/>
      <c r="M29" s="158"/>
      <c r="N29" s="158"/>
      <c r="O29" s="154">
        <f t="shared" si="5"/>
        <v>0</v>
      </c>
      <c r="P29" s="158"/>
      <c r="Q29" s="158"/>
      <c r="R29" s="158"/>
      <c r="S29" s="158"/>
      <c r="T29" s="158"/>
      <c r="U29" s="161"/>
      <c r="W29" s="101" t="str">
        <f t="shared" si="1"/>
        <v>19</v>
      </c>
      <c r="X29" s="107">
        <f t="shared" si="8"/>
        <v>0</v>
      </c>
      <c r="Y29" s="102">
        <f t="shared" si="6"/>
        <v>0</v>
      </c>
      <c r="Z29" s="102">
        <f t="shared" si="7"/>
        <v>0</v>
      </c>
    </row>
    <row r="30" spans="1:26" s="106" customFormat="1" ht="295.5" customHeight="1">
      <c r="A30" s="108" t="s">
        <v>103</v>
      </c>
      <c r="B30" s="104" t="s">
        <v>104</v>
      </c>
      <c r="C30" s="105" t="s">
        <v>14</v>
      </c>
      <c r="D30" s="158"/>
      <c r="E30" s="154">
        <f t="shared" si="2"/>
        <v>0</v>
      </c>
      <c r="F30" s="158"/>
      <c r="G30" s="158"/>
      <c r="H30" s="154">
        <f t="shared" si="3"/>
        <v>0</v>
      </c>
      <c r="I30" s="157"/>
      <c r="J30" s="157"/>
      <c r="K30" s="154">
        <f t="shared" si="4"/>
        <v>0</v>
      </c>
      <c r="L30" s="157"/>
      <c r="M30" s="158"/>
      <c r="N30" s="158"/>
      <c r="O30" s="154">
        <f t="shared" si="5"/>
        <v>0</v>
      </c>
      <c r="P30" s="158"/>
      <c r="Q30" s="157"/>
      <c r="R30" s="158"/>
      <c r="S30" s="157"/>
      <c r="T30" s="158"/>
      <c r="U30" s="161"/>
      <c r="W30" s="101" t="str">
        <f t="shared" si="1"/>
        <v>20</v>
      </c>
      <c r="X30" s="107">
        <f t="shared" si="8"/>
        <v>0</v>
      </c>
      <c r="Y30" s="102">
        <f t="shared" si="6"/>
        <v>0</v>
      </c>
      <c r="Z30" s="102">
        <f t="shared" si="7"/>
        <v>0</v>
      </c>
    </row>
    <row r="31" spans="1:26" s="106" customFormat="1" ht="295.5" customHeight="1">
      <c r="A31" s="108" t="s">
        <v>105</v>
      </c>
      <c r="B31" s="104" t="s">
        <v>106</v>
      </c>
      <c r="C31" s="105" t="s">
        <v>37</v>
      </c>
      <c r="D31" s="158"/>
      <c r="E31" s="154">
        <f t="shared" si="2"/>
        <v>0</v>
      </c>
      <c r="F31" s="158"/>
      <c r="G31" s="158"/>
      <c r="H31" s="154">
        <f t="shared" si="3"/>
        <v>0</v>
      </c>
      <c r="I31" s="157"/>
      <c r="J31" s="157"/>
      <c r="K31" s="154">
        <f t="shared" si="4"/>
        <v>0</v>
      </c>
      <c r="L31" s="157"/>
      <c r="M31" s="158"/>
      <c r="N31" s="158"/>
      <c r="O31" s="154">
        <f t="shared" si="5"/>
        <v>0</v>
      </c>
      <c r="P31" s="158"/>
      <c r="Q31" s="157"/>
      <c r="R31" s="158"/>
      <c r="S31" s="157"/>
      <c r="T31" s="158"/>
      <c r="U31" s="161"/>
      <c r="W31" s="101" t="str">
        <f t="shared" si="1"/>
        <v>21</v>
      </c>
      <c r="X31" s="107">
        <f t="shared" si="8"/>
        <v>0</v>
      </c>
      <c r="Y31" s="102">
        <f t="shared" si="6"/>
        <v>0</v>
      </c>
      <c r="Z31" s="102">
        <f t="shared" si="7"/>
        <v>0</v>
      </c>
    </row>
    <row r="32" spans="1:26" s="106" customFormat="1" ht="274.5" customHeight="1">
      <c r="A32" s="108" t="s">
        <v>107</v>
      </c>
      <c r="B32" s="104" t="s">
        <v>108</v>
      </c>
      <c r="C32" s="105" t="s">
        <v>39</v>
      </c>
      <c r="D32" s="158"/>
      <c r="E32" s="154">
        <f t="shared" si="2"/>
        <v>0</v>
      </c>
      <c r="F32" s="158"/>
      <c r="G32" s="158"/>
      <c r="H32" s="154">
        <f t="shared" si="3"/>
        <v>0</v>
      </c>
      <c r="I32" s="157"/>
      <c r="J32" s="157"/>
      <c r="K32" s="154">
        <f t="shared" si="4"/>
        <v>0</v>
      </c>
      <c r="L32" s="157"/>
      <c r="M32" s="158"/>
      <c r="N32" s="158"/>
      <c r="O32" s="154">
        <f t="shared" si="5"/>
        <v>0</v>
      </c>
      <c r="P32" s="158"/>
      <c r="Q32" s="157"/>
      <c r="R32" s="158"/>
      <c r="S32" s="157"/>
      <c r="T32" s="158"/>
      <c r="U32" s="161"/>
      <c r="W32" s="101" t="str">
        <f t="shared" si="1"/>
        <v>22</v>
      </c>
      <c r="X32" s="107">
        <f t="shared" si="8"/>
        <v>0</v>
      </c>
      <c r="Y32" s="102">
        <f t="shared" si="6"/>
        <v>0</v>
      </c>
      <c r="Z32" s="102">
        <f t="shared" si="7"/>
        <v>0</v>
      </c>
    </row>
    <row r="33" spans="1:26" s="106" customFormat="1" ht="274.5" customHeight="1">
      <c r="A33" s="169" t="s">
        <v>155</v>
      </c>
      <c r="B33" s="104" t="s">
        <v>149</v>
      </c>
      <c r="C33" s="105" t="s">
        <v>141</v>
      </c>
      <c r="D33" s="158"/>
      <c r="E33" s="154">
        <f t="shared" si="2"/>
        <v>0</v>
      </c>
      <c r="F33" s="158"/>
      <c r="G33" s="158"/>
      <c r="H33" s="154">
        <f t="shared" si="3"/>
        <v>0</v>
      </c>
      <c r="I33" s="157"/>
      <c r="J33" s="157"/>
      <c r="K33" s="154">
        <f t="shared" si="4"/>
        <v>0</v>
      </c>
      <c r="L33" s="157"/>
      <c r="M33" s="158"/>
      <c r="N33" s="158"/>
      <c r="O33" s="154">
        <f t="shared" si="5"/>
        <v>0</v>
      </c>
      <c r="P33" s="158"/>
      <c r="Q33" s="157"/>
      <c r="R33" s="158"/>
      <c r="S33" s="157"/>
      <c r="T33" s="158"/>
      <c r="U33" s="161"/>
      <c r="W33" s="101" t="str">
        <f>C33</f>
        <v>23</v>
      </c>
      <c r="X33" s="107">
        <f>IF(S33+T33=K33,0,K33-(S33+T33))</f>
        <v>0</v>
      </c>
      <c r="Y33" s="102">
        <f>IF(N33&gt;K33,K33-N33,0)</f>
        <v>0</v>
      </c>
      <c r="Z33" s="102">
        <f>IF(R33&gt;O33,O33-R33,0)</f>
        <v>0</v>
      </c>
    </row>
    <row r="34" spans="1:21" ht="31.5" customHeight="1">
      <c r="A34" s="109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ht="15"/>
    <row r="36" spans="11:18" ht="15">
      <c r="K36" s="110"/>
      <c r="L36" s="110"/>
      <c r="M36" s="110"/>
      <c r="N36" s="110"/>
      <c r="O36" s="110"/>
      <c r="P36" s="110"/>
      <c r="Q36" s="110"/>
      <c r="R36" s="110"/>
    </row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 formatRows="0" autoFilter="0"/>
  <mergeCells count="40">
    <mergeCell ref="U15:U18"/>
    <mergeCell ref="S16:T16"/>
    <mergeCell ref="R17:R18"/>
    <mergeCell ref="S17:S18"/>
    <mergeCell ref="T17:T18"/>
    <mergeCell ref="W17:Z17"/>
    <mergeCell ref="W18:W19"/>
    <mergeCell ref="X18:Z18"/>
    <mergeCell ref="H15:J16"/>
    <mergeCell ref="K17:K18"/>
    <mergeCell ref="L17:M17"/>
    <mergeCell ref="N17:N18"/>
    <mergeCell ref="O17:O18"/>
    <mergeCell ref="P17:Q17"/>
    <mergeCell ref="D11:N11"/>
    <mergeCell ref="W15:Z15"/>
    <mergeCell ref="K16:N16"/>
    <mergeCell ref="O16:R16"/>
    <mergeCell ref="H13:I13"/>
    <mergeCell ref="A15:A18"/>
    <mergeCell ref="B15:B18"/>
    <mergeCell ref="C15:C18"/>
    <mergeCell ref="D15:D18"/>
    <mergeCell ref="E15:G16"/>
    <mergeCell ref="D3:L3"/>
    <mergeCell ref="M3:N3"/>
    <mergeCell ref="D4:L4"/>
    <mergeCell ref="M4:N4"/>
    <mergeCell ref="D5:L5"/>
    <mergeCell ref="E17:E18"/>
    <mergeCell ref="F17:G17"/>
    <mergeCell ref="H17:H18"/>
    <mergeCell ref="K15:T15"/>
    <mergeCell ref="I17:J17"/>
    <mergeCell ref="M5:N5"/>
    <mergeCell ref="D7:N7"/>
    <mergeCell ref="D8:N8"/>
    <mergeCell ref="D9:N9"/>
    <mergeCell ref="P9:Q10"/>
    <mergeCell ref="D10:N10"/>
  </mergeCells>
  <dataValidations count="2">
    <dataValidation allowBlank="1" prompt="Выберите наименование организации" errorTitle="ОШИБКА!" error="Воспользуйтесь выпадающим списком" sqref="D7 P7:Q7 D9"/>
    <dataValidation allowBlank="1" prompt="Выберите или введите наименование лесничества" sqref="P9"/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8" r:id="rId1"/>
  <headerFooter alignWithMargins="0">
    <oddFooter>&amp;C&amp;"Arial,обычный"&amp;P</oddFooter>
  </headerFooter>
  <colBreaks count="1" manualBreakCount="1">
    <brk id="10" min="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4"/>
  <dimension ref="A1:AY43"/>
  <sheetViews>
    <sheetView showZeros="0" zoomScale="70" zoomScaleNormal="70" zoomScaleSheetLayoutView="40" zoomScalePageLayoutView="0" workbookViewId="0" topLeftCell="A1">
      <selection activeCell="H18" sqref="H18"/>
    </sheetView>
  </sheetViews>
  <sheetFormatPr defaultColWidth="9.140625" defaultRowHeight="15"/>
  <cols>
    <col min="1" max="1" width="39.140625" style="93" customWidth="1"/>
    <col min="2" max="2" width="21.28125" style="67" customWidth="1"/>
    <col min="3" max="3" width="8.140625" style="67" customWidth="1"/>
    <col min="4" max="4" width="14.7109375" style="67" customWidth="1"/>
    <col min="5" max="5" width="21.57421875" style="67" hidden="1" customWidth="1"/>
    <col min="6" max="6" width="23.57421875" style="67" customWidth="1"/>
    <col min="7" max="7" width="11.57421875" style="67" customWidth="1"/>
    <col min="8" max="8" width="20.8515625" style="67" customWidth="1"/>
    <col min="9" max="9" width="22.140625" style="67" customWidth="1"/>
    <col min="10" max="10" width="21.421875" style="67" customWidth="1"/>
    <col min="11" max="12" width="15.421875" style="67" customWidth="1"/>
    <col min="13" max="13" width="14.421875" style="67" customWidth="1"/>
    <col min="14" max="14" width="9.140625" style="67" customWidth="1"/>
    <col min="15" max="15" width="9.421875" style="67" customWidth="1"/>
    <col min="16" max="16" width="22.28125" style="67" customWidth="1"/>
    <col min="17" max="17" width="15.7109375" style="67" customWidth="1"/>
    <col min="18" max="18" width="18.140625" style="67" customWidth="1"/>
    <col min="19" max="19" width="5.28125" style="67" customWidth="1"/>
    <col min="20" max="20" width="40.140625" style="67" customWidth="1"/>
    <col min="21" max="21" width="12.421875" style="67" customWidth="1"/>
    <col min="22" max="22" width="5.28125" style="67" customWidth="1"/>
    <col min="23" max="23" width="5.00390625" style="67" customWidth="1"/>
    <col min="24" max="24" width="20.140625" style="67" customWidth="1"/>
    <col min="25" max="49" width="10.57421875" style="67" customWidth="1"/>
    <col min="50" max="16384" width="9.140625" style="67" customWidth="1"/>
  </cols>
  <sheetData>
    <row r="1" spans="1:13" ht="15">
      <c r="A1" s="59" t="s">
        <v>109</v>
      </c>
      <c r="B1" s="60" t="s">
        <v>49</v>
      </c>
      <c r="C1" s="61">
        <f>Настройки!C1</f>
      </c>
      <c r="D1" s="61">
        <f>Настройки!D1</f>
      </c>
      <c r="E1" s="62"/>
      <c r="F1" s="63"/>
      <c r="G1" s="63"/>
      <c r="H1" s="63"/>
      <c r="I1" s="63"/>
      <c r="J1" s="63"/>
      <c r="K1"/>
      <c r="L1"/>
      <c r="M1"/>
    </row>
    <row r="2" spans="1:13" ht="7.5" customHeight="1">
      <c r="A2" s="68"/>
      <c r="B2" s="68"/>
      <c r="C2" s="69"/>
      <c r="D2" s="70"/>
      <c r="E2" s="70"/>
      <c r="F2" s="70"/>
      <c r="G2" s="70"/>
      <c r="H2" s="70"/>
      <c r="I2" s="70"/>
      <c r="J2" s="70"/>
      <c r="K2"/>
      <c r="L2"/>
      <c r="M2"/>
    </row>
    <row r="3" spans="1:13" ht="26.25" customHeight="1">
      <c r="A3" s="68"/>
      <c r="B3" s="213" t="s">
        <v>50</v>
      </c>
      <c r="C3" s="214"/>
      <c r="D3" s="214"/>
      <c r="E3" s="214"/>
      <c r="F3" s="214"/>
      <c r="G3" s="214"/>
      <c r="H3" s="215"/>
      <c r="I3" s="209" t="s">
        <v>140</v>
      </c>
      <c r="J3" s="210"/>
      <c r="K3"/>
      <c r="L3"/>
      <c r="M3"/>
    </row>
    <row r="4" spans="1:13" ht="15.75" customHeight="1">
      <c r="A4" s="68"/>
      <c r="B4" s="213" t="s">
        <v>52</v>
      </c>
      <c r="C4" s="214"/>
      <c r="D4" s="214"/>
      <c r="E4" s="214"/>
      <c r="F4" s="214"/>
      <c r="G4" s="214"/>
      <c r="H4" s="215"/>
      <c r="I4" s="211" t="s">
        <v>53</v>
      </c>
      <c r="J4" s="212"/>
      <c r="K4"/>
      <c r="L4"/>
      <c r="M4"/>
    </row>
    <row r="5" spans="1:13" ht="40.5" customHeight="1">
      <c r="A5" s="68"/>
      <c r="B5" s="216" t="s">
        <v>54</v>
      </c>
      <c r="C5" s="217"/>
      <c r="D5" s="217"/>
      <c r="E5" s="217"/>
      <c r="F5" s="217"/>
      <c r="G5" s="217"/>
      <c r="H5" s="218"/>
      <c r="I5" s="209"/>
      <c r="J5" s="210"/>
      <c r="K5"/>
      <c r="L5"/>
      <c r="M5"/>
    </row>
    <row r="6" spans="1:13" ht="6.75" customHeight="1">
      <c r="A6" s="68"/>
      <c r="B6" s="74"/>
      <c r="C6" s="74"/>
      <c r="D6" s="64"/>
      <c r="E6" s="64"/>
      <c r="F6" s="64"/>
      <c r="G6" s="64"/>
      <c r="H6" s="64"/>
      <c r="I6" s="64"/>
      <c r="J6" s="64"/>
      <c r="K6"/>
      <c r="L6"/>
      <c r="M6"/>
    </row>
    <row r="7" spans="1:13" ht="15.75">
      <c r="A7" s="176">
        <f>IF(Настройки!B5&lt;&gt;"",Настройки!B5,"")</f>
      </c>
      <c r="B7" s="176"/>
      <c r="C7" s="176"/>
      <c r="D7" s="176"/>
      <c r="E7" s="176"/>
      <c r="F7" s="176"/>
      <c r="G7" s="176"/>
      <c r="H7" s="176"/>
      <c r="I7" s="176"/>
      <c r="J7" s="176"/>
      <c r="K7" s="146"/>
      <c r="L7"/>
      <c r="M7"/>
    </row>
    <row r="8" spans="1:13" ht="15">
      <c r="A8" s="177" t="s">
        <v>33</v>
      </c>
      <c r="B8" s="177"/>
      <c r="C8" s="177"/>
      <c r="D8" s="177"/>
      <c r="E8" s="177"/>
      <c r="F8" s="177"/>
      <c r="G8" s="177"/>
      <c r="H8" s="177"/>
      <c r="I8" s="177"/>
      <c r="J8" s="177"/>
      <c r="K8" s="147"/>
      <c r="L8"/>
      <c r="M8"/>
    </row>
    <row r="9" spans="1:13" ht="15.75">
      <c r="A9" s="176">
        <f>IF(Настройки!B7&lt;&gt;"",Настройки!B7,"")</f>
      </c>
      <c r="B9" s="176"/>
      <c r="C9" s="176"/>
      <c r="D9" s="176"/>
      <c r="E9" s="176"/>
      <c r="F9" s="176"/>
      <c r="G9" s="176"/>
      <c r="H9" s="176"/>
      <c r="I9" s="176"/>
      <c r="J9" s="176"/>
      <c r="K9" s="147"/>
      <c r="L9"/>
      <c r="M9"/>
    </row>
    <row r="10" spans="1:13" ht="15">
      <c r="A10" s="177" t="s">
        <v>44</v>
      </c>
      <c r="B10" s="177"/>
      <c r="C10" s="177"/>
      <c r="D10" s="177"/>
      <c r="E10" s="177"/>
      <c r="F10" s="177"/>
      <c r="G10" s="177"/>
      <c r="H10" s="177"/>
      <c r="I10" s="177"/>
      <c r="J10" s="177"/>
      <c r="K10"/>
      <c r="L10"/>
      <c r="M10"/>
    </row>
    <row r="11" spans="1:13" ht="36" customHeight="1">
      <c r="A11" s="188" t="s">
        <v>110</v>
      </c>
      <c r="B11" s="188"/>
      <c r="C11" s="188"/>
      <c r="D11" s="188"/>
      <c r="E11" s="188"/>
      <c r="F11" s="188"/>
      <c r="G11" s="188"/>
      <c r="H11" s="188"/>
      <c r="I11" s="188"/>
      <c r="J11" s="188"/>
      <c r="K11"/>
      <c r="L11"/>
      <c r="M11"/>
    </row>
    <row r="12" spans="1:11" ht="15" customHeight="1">
      <c r="A12" s="65"/>
      <c r="B12" s="65"/>
      <c r="C12" s="65"/>
      <c r="D12" s="85"/>
      <c r="E12" s="148"/>
      <c r="F12" s="151">
        <f>IF(Настройки!E12&lt;&gt;"","за январь - "&amp;Настройки!E12,"")</f>
      </c>
      <c r="G12" s="149">
        <f>IF(Настройки!F12&lt;&gt;"",Настройки!F12,"")</f>
      </c>
      <c r="H12" s="86" t="s">
        <v>56</v>
      </c>
      <c r="I12" s="65"/>
      <c r="J12" s="87"/>
      <c r="K12"/>
    </row>
    <row r="13" spans="1:11" ht="14.25" customHeight="1">
      <c r="A13" s="65"/>
      <c r="B13" s="65"/>
      <c r="C13" s="65"/>
      <c r="D13" s="88"/>
      <c r="E13" s="192" t="s">
        <v>42</v>
      </c>
      <c r="F13" s="192"/>
      <c r="G13" s="89" t="s">
        <v>43</v>
      </c>
      <c r="H13" s="65"/>
      <c r="I13" s="65"/>
      <c r="J13" s="65"/>
      <c r="K13"/>
    </row>
    <row r="14" spans="1:10" ht="7.5" customHeight="1">
      <c r="A14" s="68"/>
      <c r="B14" s="90"/>
      <c r="C14" s="90"/>
      <c r="D14" s="90"/>
      <c r="E14" s="90"/>
      <c r="F14" s="91"/>
      <c r="G14" s="91"/>
      <c r="H14" s="91"/>
      <c r="I14" s="91"/>
      <c r="J14" s="91"/>
    </row>
    <row r="15" spans="1:10" s="93" customFormat="1" ht="51">
      <c r="A15" s="219" t="s">
        <v>57</v>
      </c>
      <c r="B15" s="219"/>
      <c r="C15" s="219"/>
      <c r="D15" s="219"/>
      <c r="E15" s="219"/>
      <c r="F15" s="111" t="s">
        <v>58</v>
      </c>
      <c r="G15" s="112" t="s">
        <v>59</v>
      </c>
      <c r="H15" s="170" t="s">
        <v>153</v>
      </c>
      <c r="I15" s="95" t="s">
        <v>136</v>
      </c>
      <c r="J15" s="95" t="s">
        <v>137</v>
      </c>
    </row>
    <row r="16" spans="1:51" s="93" customFormat="1" ht="12.75" customHeight="1">
      <c r="A16" s="220" t="s">
        <v>77</v>
      </c>
      <c r="B16" s="220"/>
      <c r="C16" s="220"/>
      <c r="D16" s="220"/>
      <c r="E16" s="220"/>
      <c r="F16" s="97" t="s">
        <v>78</v>
      </c>
      <c r="G16" s="97" t="s">
        <v>79</v>
      </c>
      <c r="H16" s="95">
        <v>1</v>
      </c>
      <c r="I16" s="98">
        <v>2</v>
      </c>
      <c r="J16" s="98">
        <v>3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93" customFormat="1" ht="56.25" customHeight="1">
      <c r="A17" s="221" t="s">
        <v>143</v>
      </c>
      <c r="B17" s="221"/>
      <c r="C17" s="221"/>
      <c r="D17" s="221"/>
      <c r="E17" s="221"/>
      <c r="F17" s="100" t="s">
        <v>84</v>
      </c>
      <c r="G17" s="100" t="s">
        <v>13</v>
      </c>
      <c r="H17" s="163">
        <f>SUM(H18:H24)</f>
        <v>0</v>
      </c>
      <c r="I17" s="163">
        <f>SUM(I18:I24)</f>
        <v>0</v>
      </c>
      <c r="J17" s="163">
        <f>SUM(J18:J24)</f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106" customFormat="1" ht="70.5" customHeight="1">
      <c r="A18" s="208" t="s">
        <v>144</v>
      </c>
      <c r="B18" s="208"/>
      <c r="C18" s="208"/>
      <c r="D18" s="208"/>
      <c r="E18" s="208"/>
      <c r="F18" s="104" t="s">
        <v>157</v>
      </c>
      <c r="G18" s="105" t="s">
        <v>15</v>
      </c>
      <c r="H18" s="164"/>
      <c r="I18" s="165"/>
      <c r="J18" s="166"/>
      <c r="X18"/>
      <c r="Y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106" customFormat="1" ht="72" customHeight="1">
      <c r="A19" s="208" t="s">
        <v>142</v>
      </c>
      <c r="B19" s="208"/>
      <c r="C19" s="208"/>
      <c r="D19" s="208"/>
      <c r="E19" s="208"/>
      <c r="F19" s="104" t="s">
        <v>111</v>
      </c>
      <c r="G19" s="105" t="s">
        <v>16</v>
      </c>
      <c r="H19" s="164"/>
      <c r="I19" s="165"/>
      <c r="J19" s="165"/>
      <c r="X19"/>
      <c r="Y19"/>
      <c r="AB19"/>
      <c r="AC19"/>
      <c r="AD19"/>
      <c r="AE19" s="93"/>
      <c r="AF19" s="93"/>
      <c r="AG19" s="93"/>
      <c r="AH19" s="93"/>
      <c r="AI19" s="93"/>
      <c r="AJ19" s="93"/>
      <c r="AK19" s="93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10" s="106" customFormat="1" ht="67.5" customHeight="1">
      <c r="A20" s="208" t="s">
        <v>145</v>
      </c>
      <c r="B20" s="208"/>
      <c r="C20" s="208"/>
      <c r="D20" s="208"/>
      <c r="E20" s="208"/>
      <c r="F20" s="104" t="s">
        <v>112</v>
      </c>
      <c r="G20" s="105" t="s">
        <v>17</v>
      </c>
      <c r="H20" s="166"/>
      <c r="I20" s="165"/>
      <c r="J20" s="165"/>
    </row>
    <row r="21" spans="1:10" s="106" customFormat="1" ht="67.5" customHeight="1">
      <c r="A21" s="208" t="s">
        <v>146</v>
      </c>
      <c r="B21" s="208"/>
      <c r="C21" s="208"/>
      <c r="D21" s="208"/>
      <c r="E21" s="208"/>
      <c r="F21" s="104" t="s">
        <v>113</v>
      </c>
      <c r="G21" s="105" t="s">
        <v>18</v>
      </c>
      <c r="H21" s="164"/>
      <c r="I21" s="165"/>
      <c r="J21" s="165"/>
    </row>
    <row r="22" spans="1:10" s="106" customFormat="1" ht="60.75" customHeight="1">
      <c r="A22" s="208" t="s">
        <v>147</v>
      </c>
      <c r="B22" s="208"/>
      <c r="C22" s="208"/>
      <c r="D22" s="208"/>
      <c r="E22" s="208"/>
      <c r="F22" s="104" t="s">
        <v>114</v>
      </c>
      <c r="G22" s="105" t="s">
        <v>38</v>
      </c>
      <c r="H22" s="164"/>
      <c r="I22" s="165"/>
      <c r="J22" s="165"/>
    </row>
    <row r="23" spans="1:10" s="106" customFormat="1" ht="62.25" customHeight="1">
      <c r="A23" s="208" t="s">
        <v>148</v>
      </c>
      <c r="B23" s="208"/>
      <c r="C23" s="208"/>
      <c r="D23" s="208"/>
      <c r="E23" s="208"/>
      <c r="F23" s="104" t="s">
        <v>115</v>
      </c>
      <c r="G23" s="105" t="s">
        <v>19</v>
      </c>
      <c r="H23" s="164"/>
      <c r="I23" s="165"/>
      <c r="J23" s="165"/>
    </row>
    <row r="24" spans="1:10" s="106" customFormat="1" ht="62.25" customHeight="1">
      <c r="A24" s="208" t="s">
        <v>150</v>
      </c>
      <c r="B24" s="208"/>
      <c r="C24" s="208"/>
      <c r="D24" s="208"/>
      <c r="E24" s="208"/>
      <c r="F24" s="104" t="s">
        <v>156</v>
      </c>
      <c r="G24" s="105" t="s">
        <v>20</v>
      </c>
      <c r="H24" s="164"/>
      <c r="I24" s="165"/>
      <c r="J24" s="165"/>
    </row>
    <row r="25" spans="1:13" ht="31.5" customHeight="1">
      <c r="A25"/>
      <c r="B25"/>
      <c r="C25"/>
      <c r="D25"/>
      <c r="E25"/>
      <c r="F25"/>
      <c r="G25"/>
      <c r="H25"/>
      <c r="I25"/>
      <c r="J25"/>
      <c r="M25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31:37" ht="15">
      <c r="AE38"/>
      <c r="AF38"/>
      <c r="AG38"/>
      <c r="AH38"/>
      <c r="AI38"/>
      <c r="AJ38"/>
      <c r="AK38"/>
    </row>
    <row r="39" spans="31:37" ht="15">
      <c r="AE39"/>
      <c r="AF39"/>
      <c r="AG39"/>
      <c r="AH39"/>
      <c r="AI39"/>
      <c r="AJ39"/>
      <c r="AK39"/>
    </row>
    <row r="40" spans="31:37" ht="15">
      <c r="AE40"/>
      <c r="AF40"/>
      <c r="AG40"/>
      <c r="AH40"/>
      <c r="AI40"/>
      <c r="AJ40"/>
      <c r="AK40"/>
    </row>
    <row r="41" spans="31:37" ht="15">
      <c r="AE41"/>
      <c r="AF41"/>
      <c r="AG41"/>
      <c r="AH41"/>
      <c r="AI41"/>
      <c r="AJ41"/>
      <c r="AK41"/>
    </row>
    <row r="42" spans="31:37" ht="15">
      <c r="AE42"/>
      <c r="AF42"/>
      <c r="AG42"/>
      <c r="AH42"/>
      <c r="AI42"/>
      <c r="AJ42"/>
      <c r="AK42"/>
    </row>
    <row r="43" spans="31:37" ht="15">
      <c r="AE43"/>
      <c r="AF43"/>
      <c r="AG43"/>
      <c r="AH43"/>
      <c r="AI43"/>
      <c r="AJ43"/>
      <c r="AK43"/>
    </row>
  </sheetData>
  <sheetProtection password="C911" sheet="1" objects="1" scenarios="1" formatRows="0" autoFilter="0"/>
  <mergeCells count="22">
    <mergeCell ref="A22:E22"/>
    <mergeCell ref="A23:E23"/>
    <mergeCell ref="A15:E15"/>
    <mergeCell ref="A16:E16"/>
    <mergeCell ref="A17:E17"/>
    <mergeCell ref="A18:E18"/>
    <mergeCell ref="I5:J5"/>
    <mergeCell ref="E13:F13"/>
    <mergeCell ref="A9:J9"/>
    <mergeCell ref="A10:J10"/>
    <mergeCell ref="A11:J11"/>
    <mergeCell ref="A21:E21"/>
    <mergeCell ref="A7:J7"/>
    <mergeCell ref="A8:J8"/>
    <mergeCell ref="A19:E19"/>
    <mergeCell ref="A20:E20"/>
    <mergeCell ref="A24:E24"/>
    <mergeCell ref="I3:J3"/>
    <mergeCell ref="I4:J4"/>
    <mergeCell ref="B3:H3"/>
    <mergeCell ref="B4:H4"/>
    <mergeCell ref="B5:H5"/>
  </mergeCells>
  <dataValidations count="1">
    <dataValidation allowBlank="1" prompt="Выберите наименование организации" errorTitle="ОШИБКА!" error="Воспользуйтесь выпадающим списком" sqref="A7 A9"/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4" r:id="rId1"/>
  <headerFooter alignWithMargins="0">
    <oddFooter>&amp;C&amp;"Arial,обычный"&amp;P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5"/>
  <dimension ref="A1:BB20"/>
  <sheetViews>
    <sheetView showZeros="0" zoomScale="85" zoomScaleNormal="85" zoomScaleSheetLayoutView="40" zoomScalePageLayoutView="0" workbookViewId="0" topLeftCell="A1">
      <selection activeCell="J20" sqref="J20"/>
    </sheetView>
  </sheetViews>
  <sheetFormatPr defaultColWidth="9.140625" defaultRowHeight="15"/>
  <cols>
    <col min="1" max="1" width="84.7109375" style="93" customWidth="1"/>
    <col min="2" max="2" width="28.00390625" style="67" customWidth="1"/>
    <col min="3" max="3" width="10.7109375" style="67" customWidth="1"/>
    <col min="4" max="4" width="24.421875" style="67" customWidth="1"/>
    <col min="5" max="5" width="22.00390625" style="67" customWidth="1"/>
    <col min="6" max="6" width="18.421875" style="67" customWidth="1"/>
    <col min="7" max="7" width="17.8515625" style="67" customWidth="1"/>
    <col min="8" max="8" width="22.57421875" style="67" customWidth="1"/>
    <col min="9" max="9" width="22.140625" style="67" customWidth="1"/>
    <col min="10" max="10" width="21.421875" style="67" customWidth="1"/>
    <col min="11" max="11" width="36.8515625" style="67" customWidth="1"/>
    <col min="12" max="12" width="34.28125" style="67" customWidth="1"/>
    <col min="13" max="15" width="15.421875" style="67" customWidth="1"/>
    <col min="16" max="16" width="14.421875" style="67" customWidth="1"/>
    <col min="17" max="17" width="9.140625" style="67" customWidth="1"/>
    <col min="18" max="18" width="9.421875" style="67" customWidth="1"/>
    <col min="19" max="19" width="22.28125" style="67" customWidth="1"/>
    <col min="20" max="20" width="15.7109375" style="67" customWidth="1"/>
    <col min="21" max="21" width="18.140625" style="67" customWidth="1"/>
    <col min="22" max="22" width="5.28125" style="67" customWidth="1"/>
    <col min="23" max="23" width="40.140625" style="67" customWidth="1"/>
    <col min="24" max="24" width="12.421875" style="67" customWidth="1"/>
    <col min="25" max="25" width="5.28125" style="67" customWidth="1"/>
    <col min="26" max="26" width="5.00390625" style="67" customWidth="1"/>
    <col min="27" max="27" width="20.140625" style="67" customWidth="1"/>
    <col min="28" max="52" width="10.57421875" style="67" customWidth="1"/>
    <col min="53" max="16384" width="9.140625" style="67" customWidth="1"/>
  </cols>
  <sheetData>
    <row r="1" spans="1:16" ht="15">
      <c r="A1" s="59" t="s">
        <v>116</v>
      </c>
      <c r="B1" s="60" t="s">
        <v>49</v>
      </c>
      <c r="C1" s="61">
        <f>Настройки!C1</f>
      </c>
      <c r="D1" s="61">
        <f>Настройки!D1</f>
      </c>
      <c r="E1" s="62"/>
      <c r="F1" s="63"/>
      <c r="G1" s="63"/>
      <c r="H1" s="63"/>
      <c r="I1" s="63"/>
      <c r="J1" s="63"/>
      <c r="K1" s="63"/>
      <c r="L1"/>
      <c r="M1"/>
      <c r="N1"/>
      <c r="O1"/>
      <c r="P1"/>
    </row>
    <row r="2" spans="1:16" ht="7.5" customHeight="1">
      <c r="A2" s="68"/>
      <c r="B2" s="68"/>
      <c r="C2" s="69"/>
      <c r="D2" s="70"/>
      <c r="E2" s="70"/>
      <c r="F2" s="70"/>
      <c r="G2" s="70"/>
      <c r="H2" s="70"/>
      <c r="I2" s="70"/>
      <c r="J2" s="70"/>
      <c r="K2" s="70"/>
      <c r="L2"/>
      <c r="M2"/>
      <c r="N2"/>
      <c r="O2"/>
      <c r="P2"/>
    </row>
    <row r="3" spans="1:16" ht="25.5">
      <c r="A3" s="68"/>
      <c r="B3" s="179" t="s">
        <v>50</v>
      </c>
      <c r="C3" s="179"/>
      <c r="D3" s="179"/>
      <c r="E3" s="179"/>
      <c r="F3" s="179"/>
      <c r="G3" s="179"/>
      <c r="H3" s="179"/>
      <c r="I3" s="179"/>
      <c r="J3" s="179"/>
      <c r="K3" s="119" t="s">
        <v>117</v>
      </c>
      <c r="L3"/>
      <c r="M3"/>
      <c r="N3"/>
      <c r="O3"/>
      <c r="P3"/>
    </row>
    <row r="4" spans="1:16" ht="25.5" customHeight="1">
      <c r="A4" s="153"/>
      <c r="B4" s="179" t="s">
        <v>52</v>
      </c>
      <c r="C4" s="179"/>
      <c r="D4" s="179"/>
      <c r="E4" s="179"/>
      <c r="F4" s="179"/>
      <c r="G4" s="179"/>
      <c r="H4" s="179"/>
      <c r="I4" s="179"/>
      <c r="J4" s="179"/>
      <c r="K4" s="150" t="s">
        <v>53</v>
      </c>
      <c r="L4"/>
      <c r="M4"/>
      <c r="N4"/>
      <c r="O4"/>
      <c r="P4"/>
    </row>
    <row r="5" spans="1:16" ht="25.5" customHeight="1">
      <c r="A5" s="68"/>
      <c r="B5" s="182" t="s">
        <v>54</v>
      </c>
      <c r="C5" s="182"/>
      <c r="D5" s="182"/>
      <c r="E5" s="182"/>
      <c r="F5" s="182"/>
      <c r="G5" s="182"/>
      <c r="H5" s="182"/>
      <c r="I5" s="182"/>
      <c r="J5" s="182"/>
      <c r="K5" s="120"/>
      <c r="L5"/>
      <c r="M5"/>
      <c r="N5"/>
      <c r="O5"/>
      <c r="P5"/>
    </row>
    <row r="6" spans="1:16" ht="6.75" customHeight="1">
      <c r="A6" s="68"/>
      <c r="B6" s="74"/>
      <c r="C6" s="74"/>
      <c r="D6" s="64"/>
      <c r="E6" s="64"/>
      <c r="F6" s="64"/>
      <c r="G6" s="64"/>
      <c r="H6" s="64"/>
      <c r="I6" s="64"/>
      <c r="J6" s="64"/>
      <c r="K6" s="65"/>
      <c r="L6"/>
      <c r="M6"/>
      <c r="N6"/>
      <c r="O6"/>
      <c r="P6"/>
    </row>
    <row r="7" spans="1:16" ht="15.75">
      <c r="A7" s="68"/>
      <c r="B7" s="176">
        <f>IF(Настройки!B5&lt;&gt;"",Настройки!B5,"")</f>
      </c>
      <c r="C7" s="176"/>
      <c r="D7" s="176"/>
      <c r="E7" s="176"/>
      <c r="F7" s="176"/>
      <c r="G7" s="176"/>
      <c r="H7" s="176"/>
      <c r="I7" s="176"/>
      <c r="J7" s="176"/>
      <c r="K7" s="176"/>
      <c r="L7"/>
      <c r="M7"/>
      <c r="N7"/>
      <c r="O7"/>
      <c r="P7"/>
    </row>
    <row r="8" spans="1:16" ht="15">
      <c r="A8" s="68"/>
      <c r="B8" s="177" t="s">
        <v>33</v>
      </c>
      <c r="C8" s="177"/>
      <c r="D8" s="177"/>
      <c r="E8" s="177"/>
      <c r="F8" s="177"/>
      <c r="G8" s="177"/>
      <c r="H8" s="177"/>
      <c r="I8" s="177"/>
      <c r="J8" s="177"/>
      <c r="K8" s="177"/>
      <c r="L8"/>
      <c r="M8"/>
      <c r="N8"/>
      <c r="O8"/>
      <c r="P8"/>
    </row>
    <row r="9" spans="1:16" ht="15.75">
      <c r="A9" s="68"/>
      <c r="B9" s="176">
        <f>IF(Настройки!B7&lt;&gt;"",Настройки!B7,"")</f>
      </c>
      <c r="C9" s="176"/>
      <c r="D9" s="176"/>
      <c r="E9" s="176"/>
      <c r="F9" s="176"/>
      <c r="G9" s="176"/>
      <c r="H9" s="176"/>
      <c r="I9" s="176"/>
      <c r="J9" s="176"/>
      <c r="K9" s="176"/>
      <c r="L9"/>
      <c r="M9"/>
      <c r="N9"/>
      <c r="O9"/>
      <c r="P9"/>
    </row>
    <row r="10" spans="1:16" ht="15">
      <c r="A10" s="68"/>
      <c r="B10" s="177" t="s">
        <v>44</v>
      </c>
      <c r="C10" s="177"/>
      <c r="D10" s="177"/>
      <c r="E10" s="177"/>
      <c r="F10" s="177"/>
      <c r="G10" s="177"/>
      <c r="H10" s="177"/>
      <c r="I10" s="177"/>
      <c r="J10" s="177"/>
      <c r="K10" s="177"/>
      <c r="L10"/>
      <c r="M10"/>
      <c r="N10"/>
      <c r="O10"/>
      <c r="P10"/>
    </row>
    <row r="11" spans="1:16" ht="36" customHeight="1">
      <c r="A11" s="68"/>
      <c r="B11" s="188" t="s">
        <v>118</v>
      </c>
      <c r="C11" s="188"/>
      <c r="D11" s="188"/>
      <c r="E11" s="188"/>
      <c r="F11" s="188"/>
      <c r="G11" s="188"/>
      <c r="H11" s="188"/>
      <c r="I11" s="188"/>
      <c r="J11" s="188"/>
      <c r="K11" s="188"/>
      <c r="L11"/>
      <c r="M11"/>
      <c r="N11"/>
      <c r="O11"/>
      <c r="P11"/>
    </row>
    <row r="12" spans="1:16" ht="15" customHeight="1">
      <c r="A12" s="68"/>
      <c r="B12" s="65"/>
      <c r="C12" s="65"/>
      <c r="D12" s="65"/>
      <c r="E12" s="85"/>
      <c r="F12" s="148">
        <f>IF(Настройки!D12&lt;&gt;"",Настройки!D12,"")</f>
      </c>
      <c r="G12" s="151">
        <f>IF(Настройки!E12&lt;&gt;"",Настройки!E12,"")</f>
      </c>
      <c r="H12" s="149">
        <f>IF(Настройки!F12&lt;&gt;"",Настройки!F12,"")</f>
      </c>
      <c r="I12" s="86" t="s">
        <v>56</v>
      </c>
      <c r="J12" s="65"/>
      <c r="K12" s="87"/>
      <c r="L12"/>
      <c r="M12"/>
      <c r="N12"/>
      <c r="O12"/>
      <c r="P12"/>
    </row>
    <row r="13" spans="1:16" ht="14.25" customHeight="1">
      <c r="A13" s="68"/>
      <c r="B13" s="65"/>
      <c r="C13" s="65"/>
      <c r="D13" s="65"/>
      <c r="E13" s="88"/>
      <c r="F13" s="192" t="s">
        <v>42</v>
      </c>
      <c r="G13" s="192"/>
      <c r="H13" s="89" t="s">
        <v>43</v>
      </c>
      <c r="I13" s="65"/>
      <c r="J13" s="65"/>
      <c r="K13" s="65"/>
      <c r="L13"/>
      <c r="M13"/>
      <c r="N13"/>
      <c r="O13"/>
      <c r="P13"/>
    </row>
    <row r="14" spans="1:13" s="142" customFormat="1" ht="11.25">
      <c r="A14" s="138"/>
      <c r="B14" s="139"/>
      <c r="C14" s="139"/>
      <c r="D14" s="139"/>
      <c r="E14" s="139"/>
      <c r="F14" s="140"/>
      <c r="G14" s="140"/>
      <c r="H14" s="140"/>
      <c r="I14" s="140"/>
      <c r="J14" s="140"/>
      <c r="K14" s="140"/>
      <c r="L14" s="141"/>
      <c r="M14" s="141"/>
    </row>
    <row r="15" spans="1:13" s="106" customFormat="1" ht="15" hidden="1">
      <c r="A15" s="135"/>
      <c r="B15" s="136"/>
      <c r="C15" s="144" t="s">
        <v>131</v>
      </c>
      <c r="D15" s="133" t="s">
        <v>132</v>
      </c>
      <c r="E15" s="133" t="s">
        <v>132</v>
      </c>
      <c r="F15" s="133" t="s">
        <v>132</v>
      </c>
      <c r="G15" s="133" t="s">
        <v>132</v>
      </c>
      <c r="H15" s="133" t="s">
        <v>132</v>
      </c>
      <c r="I15" s="133" t="s">
        <v>132</v>
      </c>
      <c r="J15" s="143"/>
      <c r="K15" s="133" t="s">
        <v>132</v>
      </c>
      <c r="L15"/>
      <c r="M15"/>
    </row>
    <row r="16" spans="1:13" s="106" customFormat="1" ht="15" hidden="1">
      <c r="A16" s="134"/>
      <c r="B16" s="137"/>
      <c r="C16" s="113"/>
      <c r="D16" s="114" t="s">
        <v>151</v>
      </c>
      <c r="E16" s="115"/>
      <c r="F16" s="115"/>
      <c r="G16" s="115"/>
      <c r="H16" s="115"/>
      <c r="I16" s="116"/>
      <c r="J16" s="117"/>
      <c r="K16" s="117"/>
      <c r="L16" s="118"/>
      <c r="M16"/>
    </row>
    <row r="17" spans="1:13" s="142" customFormat="1" ht="11.25" hidden="1">
      <c r="A17" s="138"/>
      <c r="B17" s="139"/>
      <c r="C17" s="139"/>
      <c r="D17" s="139"/>
      <c r="E17" s="139"/>
      <c r="F17" s="140"/>
      <c r="G17" s="140"/>
      <c r="H17" s="140"/>
      <c r="I17" s="140"/>
      <c r="J17" s="140"/>
      <c r="K17" s="140"/>
      <c r="L17" s="141"/>
      <c r="M17" s="141"/>
    </row>
    <row r="18" spans="1:54" s="93" customFormat="1" ht="69.75" customHeight="1">
      <c r="A18" s="125" t="s">
        <v>57</v>
      </c>
      <c r="B18" s="126" t="s">
        <v>119</v>
      </c>
      <c r="C18" s="127" t="s">
        <v>120</v>
      </c>
      <c r="D18" s="127" t="s">
        <v>6</v>
      </c>
      <c r="E18" s="127" t="s">
        <v>138</v>
      </c>
      <c r="F18" s="127" t="s">
        <v>121</v>
      </c>
      <c r="G18" s="128" t="s">
        <v>122</v>
      </c>
      <c r="H18" s="128" t="s">
        <v>123</v>
      </c>
      <c r="I18" s="129" t="s">
        <v>124</v>
      </c>
      <c r="J18" s="126" t="s">
        <v>139</v>
      </c>
      <c r="K18" s="126" t="s">
        <v>125</v>
      </c>
      <c r="L18"/>
      <c r="M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13" s="106" customFormat="1" ht="15">
      <c r="A19" s="130" t="s">
        <v>77</v>
      </c>
      <c r="B19" s="130" t="s">
        <v>78</v>
      </c>
      <c r="C19" s="130" t="s">
        <v>79</v>
      </c>
      <c r="D19" s="130" t="s">
        <v>126</v>
      </c>
      <c r="E19" s="130" t="s">
        <v>127</v>
      </c>
      <c r="F19" s="130" t="s">
        <v>128</v>
      </c>
      <c r="G19" s="130" t="s">
        <v>129</v>
      </c>
      <c r="H19" s="130">
        <v>3</v>
      </c>
      <c r="I19" s="130" t="s">
        <v>130</v>
      </c>
      <c r="J19" s="130">
        <v>1</v>
      </c>
      <c r="K19" s="130">
        <v>2</v>
      </c>
      <c r="L19"/>
      <c r="M19"/>
    </row>
    <row r="20" spans="1:13" s="106" customFormat="1" ht="15">
      <c r="A20" s="131" t="s">
        <v>131</v>
      </c>
      <c r="B20" s="132" t="s">
        <v>132</v>
      </c>
      <c r="C20" s="132" t="s">
        <v>132</v>
      </c>
      <c r="D20" s="132" t="s">
        <v>132</v>
      </c>
      <c r="E20" s="132" t="s">
        <v>132</v>
      </c>
      <c r="F20" s="132" t="s">
        <v>132</v>
      </c>
      <c r="G20" s="132" t="s">
        <v>132</v>
      </c>
      <c r="H20" s="132" t="s">
        <v>132</v>
      </c>
      <c r="I20" s="132" t="s">
        <v>132</v>
      </c>
      <c r="J20" s="145"/>
      <c r="K20" s="132" t="s">
        <v>132</v>
      </c>
      <c r="L20"/>
      <c r="M20"/>
    </row>
  </sheetData>
  <sheetProtection password="C911" sheet="1" objects="1" scenarios="1" formatRows="0" autoFilter="0"/>
  <mergeCells count="9">
    <mergeCell ref="F13:G13"/>
    <mergeCell ref="B3:J3"/>
    <mergeCell ref="B4:J4"/>
    <mergeCell ref="B5:J5"/>
    <mergeCell ref="B7:K7"/>
    <mergeCell ref="B8:K8"/>
    <mergeCell ref="B9:K9"/>
    <mergeCell ref="B10:K10"/>
    <mergeCell ref="B11:K11"/>
  </mergeCells>
  <dataValidations count="3">
    <dataValidation allowBlank="1" prompt="Выберите наименование организации" errorTitle="ОШИБКА!" error="Воспользуйтесь выпадающим списком" sqref="B7 B9"/>
    <dataValidation errorStyle="warning" type="list" allowBlank="1" showInputMessage="1" showErrorMessage="1" sqref="D16">
      <formula1>LesName</formula1>
    </dataValidation>
    <dataValidation type="list" allowBlank="1" showInputMessage="1" showErrorMessage="1" prompt="выберите из списка" errorTitle="ОШИБКА" error="выберите из списка" sqref="I16">
      <formula1>"действующий, расторгнутый"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40" r:id="rId2"/>
  <headerFooter alignWithMargins="0">
    <oddFooter>&amp;C&amp;"Arial,обычный"&amp;P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6"/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4.00390625" style="48" customWidth="1"/>
  </cols>
  <sheetData>
    <row r="1" s="49" customFormat="1" ht="23.25" customHeight="1">
      <c r="A1" s="50" t="s">
        <v>40</v>
      </c>
    </row>
    <row r="2" ht="15"/>
  </sheetData>
  <sheetProtection password="C911" sheet="1" objects="1" scenarios="1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1:B1"/>
  <sheetViews>
    <sheetView zoomScalePageLayoutView="0" workbookViewId="0" topLeftCell="A1">
      <pane ySplit="1" topLeftCell="A2" activePane="bottomLeft" state="frozen"/>
      <selection pane="topLeft" activeCell="A5" sqref="A5"/>
      <selection pane="bottomLeft" activeCell="A5" sqref="A5"/>
    </sheetView>
  </sheetViews>
  <sheetFormatPr defaultColWidth="9.140625" defaultRowHeight="15"/>
  <cols>
    <col min="1" max="1" width="30.140625" style="16" customWidth="1"/>
    <col min="2" max="2" width="7.421875" style="38" customWidth="1"/>
    <col min="3" max="16384" width="9.140625" style="16" customWidth="1"/>
  </cols>
  <sheetData>
    <row r="1" spans="1:2" s="15" customFormat="1" ht="25.5">
      <c r="A1" s="37" t="s">
        <v>6</v>
      </c>
      <c r="B1" s="37" t="s">
        <v>34</v>
      </c>
    </row>
  </sheetData>
  <sheetProtection password="C911" sheet="1" objects="1" scenarios="1" formatRows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0.28125" style="14" customWidth="1"/>
    <col min="2" max="2" width="13.28125" style="14" customWidth="1"/>
    <col min="3" max="18" width="8.57421875" style="14" customWidth="1"/>
    <col min="19" max="16384" width="9.140625" style="14" customWidth="1"/>
  </cols>
  <sheetData>
    <row r="1" spans="1:18" ht="27" customHeight="1">
      <c r="A1" s="222" t="s">
        <v>0</v>
      </c>
      <c r="B1" s="58" t="s">
        <v>1</v>
      </c>
      <c r="C1" s="222" t="s">
        <v>2</v>
      </c>
      <c r="D1" s="222"/>
      <c r="E1" s="222" t="s">
        <v>3</v>
      </c>
      <c r="F1" s="222"/>
      <c r="G1" s="222" t="s">
        <v>4</v>
      </c>
      <c r="H1" s="222"/>
      <c r="I1" s="222" t="s">
        <v>5</v>
      </c>
      <c r="J1" s="222"/>
      <c r="K1" s="222" t="s">
        <v>6</v>
      </c>
      <c r="L1" s="222"/>
      <c r="M1" s="222" t="s">
        <v>7</v>
      </c>
      <c r="N1" s="222"/>
      <c r="O1" s="222" t="s">
        <v>8</v>
      </c>
      <c r="P1" s="222"/>
      <c r="Q1" s="222" t="s">
        <v>9</v>
      </c>
      <c r="R1" s="222"/>
    </row>
    <row r="2" spans="1:18" ht="12.75">
      <c r="A2" s="222"/>
      <c r="B2" s="58" t="s">
        <v>10</v>
      </c>
      <c r="C2" s="58" t="s">
        <v>11</v>
      </c>
      <c r="D2" s="58" t="s">
        <v>12</v>
      </c>
      <c r="E2" s="58" t="s">
        <v>11</v>
      </c>
      <c r="F2" s="58" t="s">
        <v>12</v>
      </c>
      <c r="G2" s="58" t="s">
        <v>11</v>
      </c>
      <c r="H2" s="58" t="s">
        <v>12</v>
      </c>
      <c r="I2" s="58" t="s">
        <v>11</v>
      </c>
      <c r="J2" s="58" t="s">
        <v>12</v>
      </c>
      <c r="K2" s="58" t="s">
        <v>11</v>
      </c>
      <c r="L2" s="58" t="s">
        <v>12</v>
      </c>
      <c r="M2" s="58" t="s">
        <v>11</v>
      </c>
      <c r="N2" s="58" t="s">
        <v>12</v>
      </c>
      <c r="O2" s="58" t="s">
        <v>11</v>
      </c>
      <c r="P2" s="58" t="s">
        <v>12</v>
      </c>
      <c r="Q2" s="58" t="s">
        <v>11</v>
      </c>
      <c r="R2" s="58" t="s">
        <v>12</v>
      </c>
    </row>
    <row r="3" spans="1:18" ht="12.75">
      <c r="A3" s="55" t="s">
        <v>35</v>
      </c>
      <c r="B3" s="56">
        <v>1</v>
      </c>
      <c r="C3" s="57">
        <v>1</v>
      </c>
      <c r="D3" s="57">
        <v>5</v>
      </c>
      <c r="E3" s="57">
        <v>5</v>
      </c>
      <c r="F3" s="57">
        <v>2</v>
      </c>
      <c r="G3" s="57"/>
      <c r="H3" s="57"/>
      <c r="I3" s="57">
        <v>1</v>
      </c>
      <c r="J3" s="57">
        <v>3</v>
      </c>
      <c r="K3" s="57">
        <v>7</v>
      </c>
      <c r="L3" s="57">
        <v>2</v>
      </c>
      <c r="M3" s="57">
        <v>1</v>
      </c>
      <c r="N3" s="57">
        <v>4</v>
      </c>
      <c r="O3" s="57"/>
      <c r="P3" s="57"/>
      <c r="Q3" s="57"/>
      <c r="R3" s="57"/>
    </row>
  </sheetData>
  <sheetProtection password="C911" sheet="1" objects="1" scenarios="1" formatRows="0" autoFilter="0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5" sqref="A5"/>
      <selection pane="topRight" activeCell="A5" sqref="A5"/>
      <selection pane="bottomLeft" activeCell="A5" sqref="A5"/>
      <selection pane="bottomRight" activeCell="P4" sqref="P4"/>
    </sheetView>
  </sheetViews>
  <sheetFormatPr defaultColWidth="9.140625" defaultRowHeight="15"/>
  <cols>
    <col min="1" max="1" width="9.421875" style="4" customWidth="1"/>
    <col min="2" max="2" width="26.00390625" style="4" customWidth="1"/>
    <col min="3" max="3" width="25.57421875" style="4" bestFit="1" customWidth="1"/>
    <col min="4" max="4" width="9.7109375" style="5" customWidth="1"/>
    <col min="5" max="8" width="4.00390625" style="6" customWidth="1"/>
    <col min="9" max="10" width="3.00390625" style="6" customWidth="1"/>
    <col min="11" max="11" width="4.00390625" style="6" customWidth="1"/>
    <col min="12" max="12" width="3.140625" style="6" customWidth="1"/>
    <col min="13" max="16" width="4.00390625" style="6" customWidth="1"/>
    <col min="17" max="18" width="3.00390625" style="6" customWidth="1"/>
    <col min="19" max="19" width="2.7109375" style="6" customWidth="1"/>
    <col min="20" max="20" width="4.00390625" style="6" customWidth="1"/>
    <col min="21" max="21" width="4.00390625" style="6" bestFit="1" customWidth="1"/>
    <col min="22" max="22" width="3.00390625" style="6" customWidth="1"/>
    <col min="23" max="23" width="4.00390625" style="6" customWidth="1"/>
    <col min="24" max="24" width="4.00390625" style="6" bestFit="1" customWidth="1"/>
    <col min="25" max="25" width="4.00390625" style="6" customWidth="1"/>
    <col min="26" max="26" width="4.00390625" style="6" bestFit="1" customWidth="1"/>
    <col min="27" max="27" width="3.00390625" style="6" customWidth="1"/>
    <col min="28" max="28" width="4.00390625" style="6" customWidth="1"/>
    <col min="29" max="29" width="4.00390625" style="6" bestFit="1" customWidth="1"/>
    <col min="30" max="30" width="4.00390625" style="6" customWidth="1"/>
    <col min="31" max="31" width="4.00390625" style="6" bestFit="1" customWidth="1"/>
    <col min="32" max="32" width="2.57421875" style="6" customWidth="1"/>
    <col min="33" max="33" width="4.00390625" style="6" customWidth="1"/>
    <col min="34" max="34" width="4.00390625" style="6" bestFit="1" customWidth="1"/>
    <col min="35" max="35" width="4.00390625" style="6" customWidth="1"/>
    <col min="36" max="36" width="4.00390625" style="6" bestFit="1" customWidth="1"/>
    <col min="37" max="37" width="2.57421875" style="6" customWidth="1"/>
    <col min="38" max="38" width="4.00390625" style="6" customWidth="1"/>
    <col min="39" max="39" width="4.00390625" style="6" bestFit="1" customWidth="1"/>
    <col min="40" max="40" width="4.00390625" style="6" customWidth="1"/>
    <col min="41" max="41" width="4.00390625" style="6" bestFit="1" customWidth="1"/>
    <col min="42" max="42" width="2.7109375" style="6" customWidth="1"/>
    <col min="43" max="43" width="3.8515625" style="6" customWidth="1"/>
    <col min="44" max="44" width="4.00390625" style="6" bestFit="1" customWidth="1"/>
    <col min="45" max="45" width="4.00390625" style="6" customWidth="1"/>
    <col min="46" max="46" width="4.00390625" style="6" bestFit="1" customWidth="1"/>
    <col min="47" max="47" width="3.140625" style="6" customWidth="1"/>
    <col min="48" max="48" width="4.00390625" style="6" customWidth="1"/>
    <col min="49" max="49" width="4.00390625" style="6" bestFit="1" customWidth="1"/>
    <col min="50" max="50" width="4.00390625" style="6" customWidth="1"/>
    <col min="51" max="51" width="4.00390625" style="6" bestFit="1" customWidth="1"/>
    <col min="52" max="52" width="2.8515625" style="6" customWidth="1"/>
    <col min="53" max="56" width="4.00390625" style="6" customWidth="1"/>
    <col min="57" max="57" width="3.140625" style="6" customWidth="1"/>
    <col min="58" max="61" width="4.00390625" style="6" customWidth="1"/>
    <col min="62" max="62" width="3.140625" style="6" customWidth="1"/>
    <col min="63" max="66" width="4.00390625" style="6" customWidth="1"/>
    <col min="67" max="67" width="3.140625" style="6" customWidth="1"/>
    <col min="68" max="71" width="4.00390625" style="6" customWidth="1"/>
    <col min="72" max="72" width="3.140625" style="6" customWidth="1"/>
    <col min="73" max="76" width="4.00390625" style="6" customWidth="1"/>
    <col min="77" max="77" width="3.140625" style="6" customWidth="1"/>
    <col min="78" max="81" width="4.00390625" style="6" customWidth="1"/>
    <col min="82" max="16384" width="9.140625" style="6" customWidth="1"/>
  </cols>
  <sheetData>
    <row r="1" spans="1:81" s="3" customFormat="1" ht="51.75" customHeight="1">
      <c r="A1" s="1" t="s">
        <v>21</v>
      </c>
      <c r="B1" s="1" t="s">
        <v>22</v>
      </c>
      <c r="C1" s="1" t="s">
        <v>23</v>
      </c>
      <c r="D1" s="2" t="s">
        <v>46</v>
      </c>
      <c r="E1" s="223" t="s">
        <v>45</v>
      </c>
      <c r="F1" s="223"/>
      <c r="G1" s="223" t="s">
        <v>24</v>
      </c>
      <c r="H1" s="223"/>
      <c r="I1" s="223" t="s">
        <v>25</v>
      </c>
      <c r="J1" s="223"/>
      <c r="K1" s="53" t="s">
        <v>26</v>
      </c>
      <c r="L1" s="53" t="s">
        <v>27</v>
      </c>
      <c r="M1" s="54" t="s">
        <v>28</v>
      </c>
      <c r="N1" s="54" t="s">
        <v>29</v>
      </c>
      <c r="O1" s="54" t="s">
        <v>30</v>
      </c>
      <c r="P1" s="54" t="s">
        <v>29</v>
      </c>
      <c r="Q1" s="53" t="s">
        <v>27</v>
      </c>
      <c r="R1" s="54" t="s">
        <v>28</v>
      </c>
      <c r="S1" s="54" t="s">
        <v>29</v>
      </c>
      <c r="T1" s="54" t="s">
        <v>30</v>
      </c>
      <c r="U1" s="54" t="s">
        <v>29</v>
      </c>
      <c r="V1" s="53" t="s">
        <v>27</v>
      </c>
      <c r="W1" s="54" t="s">
        <v>28</v>
      </c>
      <c r="X1" s="54" t="s">
        <v>29</v>
      </c>
      <c r="Y1" s="54" t="s">
        <v>30</v>
      </c>
      <c r="Z1" s="54" t="s">
        <v>29</v>
      </c>
      <c r="AA1" s="53" t="s">
        <v>27</v>
      </c>
      <c r="AB1" s="54" t="s">
        <v>28</v>
      </c>
      <c r="AC1" s="54" t="s">
        <v>29</v>
      </c>
      <c r="AD1" s="54" t="s">
        <v>30</v>
      </c>
      <c r="AE1" s="54" t="s">
        <v>29</v>
      </c>
      <c r="AF1" s="53" t="s">
        <v>27</v>
      </c>
      <c r="AG1" s="54" t="s">
        <v>28</v>
      </c>
      <c r="AH1" s="54" t="s">
        <v>29</v>
      </c>
      <c r="AI1" s="54" t="s">
        <v>30</v>
      </c>
      <c r="AJ1" s="54" t="s">
        <v>29</v>
      </c>
      <c r="AK1" s="53" t="s">
        <v>27</v>
      </c>
      <c r="AL1" s="54" t="s">
        <v>28</v>
      </c>
      <c r="AM1" s="54" t="s">
        <v>29</v>
      </c>
      <c r="AN1" s="54" t="s">
        <v>30</v>
      </c>
      <c r="AO1" s="54" t="s">
        <v>29</v>
      </c>
      <c r="AP1" s="53" t="s">
        <v>27</v>
      </c>
      <c r="AQ1" s="54" t="s">
        <v>28</v>
      </c>
      <c r="AR1" s="54" t="s">
        <v>29</v>
      </c>
      <c r="AS1" s="54" t="s">
        <v>30</v>
      </c>
      <c r="AT1" s="54" t="s">
        <v>29</v>
      </c>
      <c r="AU1" s="53" t="s">
        <v>27</v>
      </c>
      <c r="AV1" s="54" t="s">
        <v>28</v>
      </c>
      <c r="AW1" s="54" t="s">
        <v>29</v>
      </c>
      <c r="AX1" s="54" t="s">
        <v>30</v>
      </c>
      <c r="AY1" s="54" t="s">
        <v>29</v>
      </c>
      <c r="AZ1" s="53" t="s">
        <v>27</v>
      </c>
      <c r="BA1" s="54" t="s">
        <v>28</v>
      </c>
      <c r="BB1" s="54" t="s">
        <v>29</v>
      </c>
      <c r="BC1" s="54" t="s">
        <v>30</v>
      </c>
      <c r="BD1" s="54" t="s">
        <v>29</v>
      </c>
      <c r="BE1" s="53" t="s">
        <v>27</v>
      </c>
      <c r="BF1" s="54" t="s">
        <v>28</v>
      </c>
      <c r="BG1" s="54" t="s">
        <v>29</v>
      </c>
      <c r="BH1" s="54" t="s">
        <v>30</v>
      </c>
      <c r="BI1" s="54" t="s">
        <v>29</v>
      </c>
      <c r="BJ1" s="53" t="s">
        <v>27</v>
      </c>
      <c r="BK1" s="54" t="s">
        <v>28</v>
      </c>
      <c r="BL1" s="54" t="s">
        <v>29</v>
      </c>
      <c r="BM1" s="54" t="s">
        <v>30</v>
      </c>
      <c r="BN1" s="54" t="s">
        <v>29</v>
      </c>
      <c r="BO1" s="53" t="s">
        <v>27</v>
      </c>
      <c r="BP1" s="54" t="s">
        <v>28</v>
      </c>
      <c r="BQ1" s="54" t="s">
        <v>29</v>
      </c>
      <c r="BR1" s="54" t="s">
        <v>30</v>
      </c>
      <c r="BS1" s="54" t="s">
        <v>29</v>
      </c>
      <c r="BT1" s="53" t="s">
        <v>27</v>
      </c>
      <c r="BU1" s="54" t="s">
        <v>28</v>
      </c>
      <c r="BV1" s="54" t="s">
        <v>29</v>
      </c>
      <c r="BW1" s="54" t="s">
        <v>30</v>
      </c>
      <c r="BX1" s="54" t="s">
        <v>29</v>
      </c>
      <c r="BY1" s="53" t="s">
        <v>27</v>
      </c>
      <c r="BZ1" s="54" t="s">
        <v>28</v>
      </c>
      <c r="CA1" s="54" t="s">
        <v>29</v>
      </c>
      <c r="CB1" s="54" t="s">
        <v>30</v>
      </c>
      <c r="CC1" s="54" t="s">
        <v>29</v>
      </c>
    </row>
    <row r="2" spans="1:16" ht="12">
      <c r="A2" s="17" t="s">
        <v>48</v>
      </c>
      <c r="B2" s="4" t="s">
        <v>134</v>
      </c>
      <c r="C2" s="4" t="s">
        <v>134</v>
      </c>
      <c r="D2" s="5">
        <v>7</v>
      </c>
      <c r="E2" s="6">
        <v>3</v>
      </c>
      <c r="F2" s="6">
        <v>1</v>
      </c>
      <c r="G2" s="6">
        <v>1</v>
      </c>
      <c r="H2" s="6">
        <v>1</v>
      </c>
      <c r="K2" s="6">
        <v>1</v>
      </c>
      <c r="L2" s="6">
        <v>1</v>
      </c>
      <c r="M2" s="6">
        <v>4</v>
      </c>
      <c r="N2" s="6">
        <v>20</v>
      </c>
      <c r="O2" s="6">
        <v>21</v>
      </c>
      <c r="P2" s="6">
        <v>33</v>
      </c>
    </row>
    <row r="3" spans="1:16" ht="12">
      <c r="A3" s="17" t="s">
        <v>109</v>
      </c>
      <c r="B3" s="18" t="s">
        <v>135</v>
      </c>
      <c r="C3" s="19" t="s">
        <v>135</v>
      </c>
      <c r="D3" s="5">
        <v>7</v>
      </c>
      <c r="E3" s="6">
        <v>3</v>
      </c>
      <c r="F3" s="6">
        <v>1</v>
      </c>
      <c r="G3" s="6">
        <v>1</v>
      </c>
      <c r="H3" s="6">
        <v>1</v>
      </c>
      <c r="K3" s="6">
        <v>1</v>
      </c>
      <c r="L3" s="6">
        <v>1</v>
      </c>
      <c r="M3" s="6">
        <v>8</v>
      </c>
      <c r="N3" s="6">
        <v>17</v>
      </c>
      <c r="O3" s="6">
        <v>10</v>
      </c>
      <c r="P3" s="6">
        <v>24</v>
      </c>
    </row>
  </sheetData>
  <sheetProtection password="C911" sheet="1" objects="1" scenarios="1" formatRows="0" autoFilter="0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5" sqref="A5"/>
      <selection pane="bottomLeft" activeCell="A5" sqref="A5"/>
    </sheetView>
  </sheetViews>
  <sheetFormatPr defaultColWidth="9.140625" defaultRowHeight="15"/>
  <cols>
    <col min="1" max="1" width="27.140625" style="10" bestFit="1" customWidth="1"/>
    <col min="2" max="3" width="26.140625" style="10" bestFit="1" customWidth="1"/>
    <col min="4" max="4" width="27.140625" style="8" bestFit="1" customWidth="1"/>
    <col min="5" max="6" width="26.140625" style="8" bestFit="1" customWidth="1"/>
    <col min="7" max="16384" width="9.140625" style="8" customWidth="1"/>
  </cols>
  <sheetData>
    <row r="1" spans="1:3" ht="12.75">
      <c r="A1" s="7">
        <f>COUNTIF(A3:A1000,"*Ошибка*")</f>
        <v>0</v>
      </c>
      <c r="B1" s="7">
        <f>COUNTIF(B3:B1000,"*Ошибка*")</f>
        <v>0</v>
      </c>
      <c r="C1" s="7">
        <f>COUNTIF(C3:C1000,"*Ошибка*")</f>
        <v>0</v>
      </c>
    </row>
    <row r="2" spans="1:6" ht="12.75">
      <c r="A2" s="9"/>
      <c r="B2" s="9"/>
      <c r="C2" s="9"/>
      <c r="D2" s="9"/>
      <c r="E2" s="9"/>
      <c r="F2" s="9"/>
    </row>
  </sheetData>
  <sheetProtection password="C911" sheet="1" objects="1" scenarios="1" formatRows="0" autoFilter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Д;valeev.rr@roslesinforg.ru</dc:creator>
  <cp:keywords/>
  <dc:description/>
  <cp:lastModifiedBy>Степанова Наталья Александровна</cp:lastModifiedBy>
  <cp:lastPrinted>2024-04-04T12:51:14Z</cp:lastPrinted>
  <dcterms:created xsi:type="dcterms:W3CDTF">2006-09-28T05:33:49Z</dcterms:created>
  <dcterms:modified xsi:type="dcterms:W3CDTF">2024-04-15T09:03:34Z</dcterms:modified>
  <cp:category/>
  <cp:version/>
  <cp:contentType/>
  <cp:contentStatus/>
</cp:coreProperties>
</file>